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Q5" i="1"/>
  <c r="Q6"/>
  <c r="Q7"/>
  <c r="Q8"/>
  <c r="N8" s="1"/>
  <c r="Q9"/>
  <c r="Q10"/>
  <c r="Q11"/>
  <c r="Q12"/>
  <c r="Q13"/>
  <c r="Q14"/>
  <c r="Q15"/>
  <c r="Q16"/>
  <c r="Q17"/>
  <c r="Q18"/>
  <c r="Q19"/>
  <c r="Q20"/>
  <c r="Q21"/>
  <c r="N21" s="1"/>
  <c r="Q22"/>
  <c r="Q23"/>
  <c r="Q24"/>
  <c r="N24" s="1"/>
  <c r="Q25"/>
  <c r="Q26"/>
  <c r="Q27"/>
  <c r="Q28"/>
  <c r="Q29"/>
  <c r="Q30"/>
  <c r="Q31"/>
  <c r="Q32"/>
  <c r="Q33"/>
  <c r="Q34"/>
  <c r="Q35"/>
  <c r="N35" s="1"/>
  <c r="Q36"/>
  <c r="Q37"/>
  <c r="Q38"/>
  <c r="Q39"/>
  <c r="Q40"/>
  <c r="N40" s="1"/>
  <c r="Q41"/>
  <c r="N41" s="1"/>
  <c r="Q42"/>
  <c r="N42" s="1"/>
  <c r="Q43"/>
  <c r="N43" s="1"/>
  <c r="Q44"/>
  <c r="N44" s="1"/>
  <c r="Q45"/>
  <c r="Q46"/>
  <c r="Q47"/>
  <c r="Q48"/>
  <c r="Q49"/>
  <c r="Q50"/>
  <c r="Q51"/>
  <c r="Q52"/>
  <c r="Q53"/>
  <c r="Q54"/>
  <c r="Q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5"/>
  <c r="Z46"/>
  <c r="Z47"/>
  <c r="Z48"/>
  <c r="Z49"/>
  <c r="Z50"/>
  <c r="Z51"/>
  <c r="Z52"/>
  <c r="Z53"/>
  <c r="Z54"/>
  <c r="Z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5"/>
  <c r="P46"/>
  <c r="P47"/>
  <c r="P48"/>
  <c r="P49"/>
  <c r="P50"/>
  <c r="P51"/>
  <c r="P52"/>
  <c r="P53"/>
  <c r="P54"/>
  <c r="P4"/>
  <c r="O5"/>
  <c r="O6"/>
  <c r="O7"/>
  <c r="O9"/>
  <c r="O10"/>
  <c r="O11"/>
  <c r="O12"/>
  <c r="O13"/>
  <c r="O14"/>
  <c r="O15"/>
  <c r="O16"/>
  <c r="O17"/>
  <c r="O18"/>
  <c r="O19"/>
  <c r="N19" s="1"/>
  <c r="O20"/>
  <c r="O22"/>
  <c r="O23"/>
  <c r="O25"/>
  <c r="O26"/>
  <c r="O27"/>
  <c r="O28"/>
  <c r="O29"/>
  <c r="O30"/>
  <c r="O31"/>
  <c r="O32"/>
  <c r="O33"/>
  <c r="O34"/>
  <c r="O36"/>
  <c r="O37"/>
  <c r="O38"/>
  <c r="O39"/>
  <c r="O45"/>
  <c r="O46"/>
  <c r="O47"/>
  <c r="O48"/>
  <c r="O49"/>
  <c r="O50"/>
  <c r="O51"/>
  <c r="O52"/>
  <c r="O4"/>
  <c r="F12"/>
  <c r="F20"/>
  <c r="F11"/>
  <c r="F7"/>
  <c r="F4"/>
  <c r="F46"/>
  <c r="F40"/>
  <c r="F27"/>
  <c r="F35"/>
  <c r="F22"/>
  <c r="F34"/>
  <c r="N16" l="1"/>
  <c r="N12"/>
  <c r="N53"/>
  <c r="N49"/>
  <c r="N45"/>
  <c r="N30"/>
  <c r="N26"/>
  <c r="N23"/>
  <c r="N4"/>
  <c r="N22"/>
  <c r="N6"/>
  <c r="N34"/>
  <c r="N38"/>
  <c r="N7"/>
  <c r="N54"/>
  <c r="N50"/>
  <c r="N46"/>
  <c r="N36"/>
  <c r="N31"/>
  <c r="N27"/>
  <c r="N17"/>
  <c r="N13"/>
  <c r="N10"/>
  <c r="N51"/>
  <c r="N47"/>
  <c r="N39"/>
  <c r="N37"/>
  <c r="N32"/>
  <c r="N28"/>
  <c r="N20"/>
  <c r="N14"/>
  <c r="N5"/>
  <c r="N52"/>
  <c r="N48"/>
  <c r="N33"/>
  <c r="N29"/>
  <c r="N25"/>
  <c r="N18"/>
  <c r="N15"/>
  <c r="N11"/>
  <c r="N9"/>
</calcChain>
</file>

<file path=xl/sharedStrings.xml><?xml version="1.0" encoding="utf-8"?>
<sst xmlns="http://schemas.openxmlformats.org/spreadsheetml/2006/main" count="112" uniqueCount="60">
  <si>
    <t>улица</t>
  </si>
  <si>
    <t>№ дома</t>
  </si>
  <si>
    <t>3 Интернационала</t>
  </si>
  <si>
    <t>3 Линия ЛПХ</t>
  </si>
  <si>
    <t>50 лет Октября</t>
  </si>
  <si>
    <t>50 лет СССР</t>
  </si>
  <si>
    <t>Добровольского</t>
  </si>
  <si>
    <t>Дружбы</t>
  </si>
  <si>
    <t>8а</t>
  </si>
  <si>
    <t>13а</t>
  </si>
  <si>
    <t>18б</t>
  </si>
  <si>
    <t>20а</t>
  </si>
  <si>
    <t>Ломако</t>
  </si>
  <si>
    <t>Луговая</t>
  </si>
  <si>
    <t>Мира</t>
  </si>
  <si>
    <t>Новая</t>
  </si>
  <si>
    <t>пл. Ленина</t>
  </si>
  <si>
    <t>Родниковая</t>
  </si>
  <si>
    <t>Чапаева</t>
  </si>
  <si>
    <t>1в</t>
  </si>
  <si>
    <t>2а</t>
  </si>
  <si>
    <t>Школьная</t>
  </si>
  <si>
    <t>11а</t>
  </si>
  <si>
    <t>Шмелева</t>
  </si>
  <si>
    <t>Щербакова</t>
  </si>
  <si>
    <t>Щорса</t>
  </si>
  <si>
    <t>п. Бавлены, ул. Лесная</t>
  </si>
  <si>
    <t>п. Бавлены, ул. Октябрьская</t>
  </si>
  <si>
    <t>тариф 2016</t>
  </si>
  <si>
    <t>домофон</t>
  </si>
  <si>
    <t>т/о ОДПУ</t>
  </si>
  <si>
    <t>Sобщ. М2</t>
  </si>
  <si>
    <t>2016 год</t>
  </si>
  <si>
    <t>сод-ие</t>
  </si>
  <si>
    <t>тек.рем.</t>
  </si>
  <si>
    <t>лифт</t>
  </si>
  <si>
    <t>ОДН</t>
  </si>
  <si>
    <t>оплата старшему</t>
  </si>
  <si>
    <t>кв-ра</t>
  </si>
  <si>
    <t>с 1 м2</t>
  </si>
  <si>
    <t>ХВС</t>
  </si>
  <si>
    <t>ГВС</t>
  </si>
  <si>
    <t>отведение сточных вод</t>
  </si>
  <si>
    <t>электро энергия</t>
  </si>
  <si>
    <t>Щербакова кв. 28,29,30,31,32,33</t>
  </si>
  <si>
    <t xml:space="preserve">ТКО, руб. </t>
  </si>
  <si>
    <t>плата за содержание</t>
  </si>
  <si>
    <t xml:space="preserve">ОДН, всего руб.,   в т.ч. </t>
  </si>
  <si>
    <t>Школьная  кв. с 76 по 95</t>
  </si>
  <si>
    <t>не начислять</t>
  </si>
  <si>
    <t>Ведущий экономист                                            Савелова Е.Н.</t>
  </si>
  <si>
    <t>плата всего</t>
  </si>
  <si>
    <t xml:space="preserve">ОДН,  руб.,   в т.ч. </t>
  </si>
  <si>
    <t>с 01.03.</t>
  </si>
  <si>
    <r>
      <t xml:space="preserve">Школьная </t>
    </r>
    <r>
      <rPr>
        <sz val="9"/>
        <color theme="1"/>
        <rFont val="Cambria"/>
        <family val="1"/>
        <charset val="204"/>
      </rPr>
      <t>все остальные кв-ры</t>
    </r>
  </si>
  <si>
    <t>01.01.-28.02.</t>
  </si>
  <si>
    <t>электроэнергия с 01.06.17</t>
  </si>
  <si>
    <t>электроэнергия</t>
  </si>
  <si>
    <t>электроэнергия норматив</t>
  </si>
  <si>
    <t>Размер платы за содержание с 01.08.2017 г.     ООО "ЖЭУ №3"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</si>
</sst>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9"/>
      <color theme="1"/>
      <name val="Cambria"/>
      <family val="1"/>
      <charset val="204"/>
    </font>
    <font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/>
    <xf numFmtId="0" fontId="4" fillId="2" borderId="1" xfId="0" applyFont="1" applyFill="1" applyBorder="1"/>
    <xf numFmtId="2" fontId="4" fillId="2" borderId="1" xfId="0" applyNumberFormat="1" applyFont="1" applyFill="1" applyBorder="1"/>
    <xf numFmtId="0" fontId="4" fillId="0" borderId="0" xfId="0" applyFont="1"/>
    <xf numFmtId="0" fontId="4" fillId="0" borderId="1" xfId="0" applyFont="1" applyBorder="1" applyAlignment="1">
      <alignment wrapText="1"/>
    </xf>
    <xf numFmtId="2" fontId="0" fillId="0" borderId="0" xfId="0" applyNumberFormat="1"/>
    <xf numFmtId="2" fontId="0" fillId="2" borderId="0" xfId="0" applyNumberFormat="1" applyFill="1"/>
    <xf numFmtId="0" fontId="3" fillId="0" borderId="1" xfId="0" applyFont="1" applyBorder="1"/>
    <xf numFmtId="2" fontId="3" fillId="0" borderId="1" xfId="0" applyNumberFormat="1" applyFont="1" applyBorder="1"/>
    <xf numFmtId="0" fontId="7" fillId="0" borderId="1" xfId="0" applyFont="1" applyBorder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2" fontId="4" fillId="0" borderId="1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4" fontId="3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workbookViewId="0">
      <selection activeCell="Q36" sqref="Q36"/>
    </sheetView>
  </sheetViews>
  <sheetFormatPr defaultRowHeight="14.4"/>
  <cols>
    <col min="1" max="1" width="27.33203125" customWidth="1"/>
    <col min="3" max="3" width="0" hidden="1" customWidth="1"/>
    <col min="4" max="4" width="10.21875" hidden="1" customWidth="1"/>
    <col min="5" max="5" width="0" hidden="1" customWidth="1"/>
    <col min="6" max="6" width="10.5546875" hidden="1" customWidth="1"/>
    <col min="7" max="8" width="11" hidden="1" customWidth="1"/>
    <col min="9" max="9" width="11.33203125" hidden="1" customWidth="1"/>
    <col min="10" max="10" width="10.77734375" hidden="1" customWidth="1"/>
    <col min="11" max="12" width="8.21875" hidden="1" customWidth="1"/>
    <col min="13" max="13" width="7.21875" hidden="1" customWidth="1"/>
    <col min="14" max="14" width="7.21875" customWidth="1"/>
    <col min="16" max="16" width="0" hidden="1" customWidth="1"/>
    <col min="20" max="20" width="0" hidden="1" customWidth="1"/>
    <col min="21" max="21" width="9.88671875" hidden="1" customWidth="1"/>
    <col min="22" max="22" width="12.21875" hidden="1" customWidth="1"/>
    <col min="23" max="23" width="11.33203125" hidden="1" customWidth="1"/>
    <col min="24" max="27" width="0" hidden="1" customWidth="1"/>
    <col min="28" max="28" width="10.5546875" customWidth="1"/>
  </cols>
  <sheetData>
    <row r="1" spans="1:28">
      <c r="A1" s="29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8">
      <c r="D2" s="24" t="s">
        <v>32</v>
      </c>
      <c r="E2" s="25"/>
      <c r="F2" s="26"/>
      <c r="G2" s="27"/>
      <c r="H2" s="28"/>
      <c r="I2" s="28"/>
      <c r="J2" s="28"/>
      <c r="K2" s="28"/>
      <c r="L2" s="28"/>
      <c r="M2" s="28"/>
      <c r="N2" s="28"/>
      <c r="O2" s="28"/>
      <c r="P2" s="4"/>
      <c r="Q2" s="4"/>
      <c r="R2" s="4"/>
      <c r="S2" s="4"/>
      <c r="T2" s="4"/>
      <c r="U2" s="4"/>
      <c r="V2" s="4"/>
    </row>
    <row r="3" spans="1:28" ht="59.4" customHeight="1">
      <c r="A3" s="6" t="s">
        <v>0</v>
      </c>
      <c r="B3" s="7" t="s">
        <v>1</v>
      </c>
      <c r="C3" s="7" t="s">
        <v>31</v>
      </c>
      <c r="D3" s="7" t="s">
        <v>28</v>
      </c>
      <c r="E3" s="7" t="s">
        <v>29</v>
      </c>
      <c r="F3" s="7" t="s">
        <v>30</v>
      </c>
      <c r="G3" s="7" t="s">
        <v>33</v>
      </c>
      <c r="H3" s="7" t="s">
        <v>33</v>
      </c>
      <c r="I3" s="7" t="s">
        <v>29</v>
      </c>
      <c r="J3" s="7" t="s">
        <v>30</v>
      </c>
      <c r="K3" s="7" t="s">
        <v>34</v>
      </c>
      <c r="L3" s="7" t="s">
        <v>35</v>
      </c>
      <c r="M3" s="7" t="s">
        <v>36</v>
      </c>
      <c r="N3" s="7" t="s">
        <v>51</v>
      </c>
      <c r="O3" s="7" t="s">
        <v>46</v>
      </c>
      <c r="P3" s="7" t="s">
        <v>47</v>
      </c>
      <c r="Q3" s="7" t="s">
        <v>52</v>
      </c>
      <c r="R3" s="6" t="s">
        <v>40</v>
      </c>
      <c r="S3" s="6" t="s">
        <v>41</v>
      </c>
      <c r="T3" s="7" t="s">
        <v>43</v>
      </c>
      <c r="U3" s="8" t="s">
        <v>42</v>
      </c>
      <c r="V3" s="5" t="s">
        <v>45</v>
      </c>
      <c r="W3" s="3" t="s">
        <v>37</v>
      </c>
      <c r="Y3" s="7" t="s">
        <v>57</v>
      </c>
      <c r="AA3" s="15" t="s">
        <v>56</v>
      </c>
      <c r="AB3" s="8" t="s">
        <v>58</v>
      </c>
    </row>
    <row r="4" spans="1:28">
      <c r="A4" s="9" t="s">
        <v>2</v>
      </c>
      <c r="B4" s="10">
        <v>59</v>
      </c>
      <c r="C4" s="10">
        <v>4689.3</v>
      </c>
      <c r="D4" s="11">
        <v>17.100000000000001</v>
      </c>
      <c r="E4" s="11"/>
      <c r="F4" s="11">
        <f>1180/C4</f>
        <v>0.25163670483867528</v>
      </c>
      <c r="G4" s="9">
        <v>18.84</v>
      </c>
      <c r="H4" s="9">
        <v>18.84</v>
      </c>
      <c r="I4" s="9"/>
      <c r="J4" s="11"/>
      <c r="K4" s="11">
        <v>3.03</v>
      </c>
      <c r="L4" s="11"/>
      <c r="M4" s="9">
        <v>3.16</v>
      </c>
      <c r="N4" s="11">
        <f>O4+Q4</f>
        <v>23.5</v>
      </c>
      <c r="O4" s="11">
        <f>H4+I4+J4+K4+L4</f>
        <v>21.87</v>
      </c>
      <c r="P4" s="11">
        <f>R4+S4+T4</f>
        <v>2.0499999999999998</v>
      </c>
      <c r="Q4" s="11">
        <f>R4+S4+AB4</f>
        <v>1.63</v>
      </c>
      <c r="R4" s="11">
        <v>0.1</v>
      </c>
      <c r="S4" s="11">
        <v>0.3</v>
      </c>
      <c r="T4" s="11">
        <v>1.65</v>
      </c>
      <c r="U4" s="11">
        <v>0.13</v>
      </c>
      <c r="V4" s="2">
        <v>2.5299999999999998</v>
      </c>
      <c r="W4" s="2">
        <v>50</v>
      </c>
      <c r="X4" t="s">
        <v>38</v>
      </c>
      <c r="Y4" s="9">
        <v>0.68</v>
      </c>
      <c r="Z4" s="16">
        <f>Y4-T4</f>
        <v>-0.96999999999999986</v>
      </c>
      <c r="AA4" s="18"/>
      <c r="AB4" s="18">
        <v>1.23</v>
      </c>
    </row>
    <row r="5" spans="1:28">
      <c r="A5" s="9" t="s">
        <v>2</v>
      </c>
      <c r="B5" s="10">
        <v>62</v>
      </c>
      <c r="C5" s="10">
        <v>3217.3</v>
      </c>
      <c r="D5" s="11">
        <v>17.100000000000001</v>
      </c>
      <c r="E5" s="11"/>
      <c r="F5" s="11"/>
      <c r="G5" s="9">
        <v>18.84</v>
      </c>
      <c r="H5" s="9">
        <v>18.84</v>
      </c>
      <c r="I5" s="9">
        <v>0.52</v>
      </c>
      <c r="J5" s="11">
        <v>0.39</v>
      </c>
      <c r="K5" s="11">
        <v>2.0099999999999998</v>
      </c>
      <c r="L5" s="11"/>
      <c r="M5" s="9">
        <v>3.64</v>
      </c>
      <c r="N5" s="11">
        <f t="shared" ref="N5:N50" si="0">O5+Q5</f>
        <v>23.619999999999997</v>
      </c>
      <c r="O5" s="11">
        <f t="shared" ref="O5:O52" si="1">H5+I5+J5+K5+L5</f>
        <v>21.759999999999998</v>
      </c>
      <c r="P5" s="11">
        <f t="shared" ref="P5:P51" si="2">R5+S5+T5</f>
        <v>3.6</v>
      </c>
      <c r="Q5" s="11">
        <f t="shared" ref="Q5:Q50" si="3">R5+S5+AB5</f>
        <v>1.8599999999999999</v>
      </c>
      <c r="R5" s="11">
        <v>0.09</v>
      </c>
      <c r="S5" s="11">
        <v>0.26</v>
      </c>
      <c r="T5" s="11">
        <v>3.25</v>
      </c>
      <c r="U5" s="11">
        <v>0.12</v>
      </c>
      <c r="V5" s="2">
        <v>2.87</v>
      </c>
      <c r="W5" s="1"/>
      <c r="Y5" s="9">
        <v>0.98</v>
      </c>
      <c r="Z5" s="16">
        <f t="shared" ref="Z5:Z53" si="4">Y5-T5</f>
        <v>-2.27</v>
      </c>
      <c r="AA5" s="18"/>
      <c r="AB5" s="18">
        <v>1.51</v>
      </c>
    </row>
    <row r="6" spans="1:28">
      <c r="A6" s="9" t="s">
        <v>3</v>
      </c>
      <c r="B6" s="10">
        <v>2</v>
      </c>
      <c r="C6" s="10">
        <v>1898</v>
      </c>
      <c r="D6" s="11">
        <v>17.100000000000001</v>
      </c>
      <c r="E6" s="11">
        <v>0.23</v>
      </c>
      <c r="F6" s="11"/>
      <c r="G6" s="9">
        <v>18.84</v>
      </c>
      <c r="H6" s="12">
        <v>20.89</v>
      </c>
      <c r="I6" s="9"/>
      <c r="J6" s="11"/>
      <c r="K6" s="11"/>
      <c r="L6" s="11"/>
      <c r="M6" s="9">
        <v>5.0199999999999996</v>
      </c>
      <c r="N6" s="11">
        <f t="shared" si="0"/>
        <v>23.35</v>
      </c>
      <c r="O6" s="11">
        <f t="shared" si="1"/>
        <v>20.89</v>
      </c>
      <c r="P6" s="11">
        <f t="shared" si="2"/>
        <v>2.52</v>
      </c>
      <c r="Q6" s="11">
        <f t="shared" si="3"/>
        <v>2.46</v>
      </c>
      <c r="R6" s="11">
        <v>0.08</v>
      </c>
      <c r="S6" s="11">
        <v>0.23</v>
      </c>
      <c r="T6" s="11">
        <v>2.21</v>
      </c>
      <c r="U6" s="11">
        <v>0.1</v>
      </c>
      <c r="V6" s="2" t="s">
        <v>49</v>
      </c>
      <c r="W6" s="1"/>
      <c r="Y6" s="11">
        <v>1.36</v>
      </c>
      <c r="Z6" s="17">
        <f t="shared" si="4"/>
        <v>-0.84999999999999987</v>
      </c>
      <c r="AA6" s="18"/>
      <c r="AB6" s="18">
        <v>2.15</v>
      </c>
    </row>
    <row r="7" spans="1:28">
      <c r="A7" s="9" t="s">
        <v>4</v>
      </c>
      <c r="B7" s="10">
        <v>3</v>
      </c>
      <c r="C7" s="10">
        <v>2759.7</v>
      </c>
      <c r="D7" s="11">
        <v>17.100000000000001</v>
      </c>
      <c r="E7" s="11"/>
      <c r="F7" s="11">
        <f>1180/C7</f>
        <v>0.42758270826539119</v>
      </c>
      <c r="G7" s="9">
        <v>18.84</v>
      </c>
      <c r="H7" s="9">
        <v>18.84</v>
      </c>
      <c r="I7" s="9"/>
      <c r="J7" s="11"/>
      <c r="K7" s="11">
        <v>1.97</v>
      </c>
      <c r="L7" s="11"/>
      <c r="M7" s="9">
        <v>1.69</v>
      </c>
      <c r="N7" s="11">
        <f t="shared" si="0"/>
        <v>21.77</v>
      </c>
      <c r="O7" s="11">
        <f t="shared" si="1"/>
        <v>20.81</v>
      </c>
      <c r="P7" s="11">
        <f t="shared" si="2"/>
        <v>1.75</v>
      </c>
      <c r="Q7" s="11">
        <f t="shared" si="3"/>
        <v>0.96</v>
      </c>
      <c r="R7" s="11">
        <v>0.08</v>
      </c>
      <c r="S7" s="11">
        <v>0.23</v>
      </c>
      <c r="T7" s="11">
        <v>1.44</v>
      </c>
      <c r="U7" s="11">
        <v>0.1</v>
      </c>
      <c r="V7" s="2">
        <v>2.8</v>
      </c>
      <c r="W7" s="1"/>
      <c r="Y7" s="11">
        <v>0.2</v>
      </c>
      <c r="Z7" s="16">
        <f t="shared" si="4"/>
        <v>-1.24</v>
      </c>
      <c r="AA7" s="18"/>
      <c r="AB7" s="18">
        <v>0.65</v>
      </c>
    </row>
    <row r="8" spans="1:28">
      <c r="A8" s="9" t="s">
        <v>4</v>
      </c>
      <c r="B8" s="10">
        <v>7</v>
      </c>
      <c r="C8" s="10">
        <v>1251.5</v>
      </c>
      <c r="D8" s="11">
        <v>17.100000000000001</v>
      </c>
      <c r="E8" s="11"/>
      <c r="F8" s="11"/>
      <c r="G8" s="9">
        <v>18.84</v>
      </c>
      <c r="H8" s="9">
        <v>18.84</v>
      </c>
      <c r="I8" s="9"/>
      <c r="J8" s="11"/>
      <c r="K8" s="11">
        <v>3.89</v>
      </c>
      <c r="L8" s="11"/>
      <c r="M8" s="9">
        <v>4.2699999999999996</v>
      </c>
      <c r="N8" s="11">
        <f t="shared" si="0"/>
        <v>25.009999999999998</v>
      </c>
      <c r="O8" s="11">
        <v>22.84</v>
      </c>
      <c r="P8" s="11">
        <f t="shared" si="2"/>
        <v>1.6600000000000001</v>
      </c>
      <c r="Q8" s="11">
        <f t="shared" si="3"/>
        <v>2.17</v>
      </c>
      <c r="R8" s="11">
        <v>0.09</v>
      </c>
      <c r="S8" s="11">
        <v>0.27</v>
      </c>
      <c r="T8" s="11">
        <v>1.3</v>
      </c>
      <c r="U8" s="11">
        <v>0.12</v>
      </c>
      <c r="V8" s="2">
        <v>2.63</v>
      </c>
      <c r="W8" s="1"/>
      <c r="Y8" s="11">
        <v>1.22</v>
      </c>
      <c r="Z8" s="17">
        <f t="shared" si="4"/>
        <v>-8.0000000000000071E-2</v>
      </c>
      <c r="AA8" s="18"/>
      <c r="AB8" s="18">
        <v>1.81</v>
      </c>
    </row>
    <row r="9" spans="1:28">
      <c r="A9" s="9" t="s">
        <v>4</v>
      </c>
      <c r="B9" s="10">
        <v>9</v>
      </c>
      <c r="C9" s="10">
        <v>2176.4</v>
      </c>
      <c r="D9" s="11">
        <v>17.100000000000001</v>
      </c>
      <c r="E9" s="11">
        <v>0.5</v>
      </c>
      <c r="F9" s="11"/>
      <c r="G9" s="9">
        <v>18.84</v>
      </c>
      <c r="H9" s="9">
        <v>18.84</v>
      </c>
      <c r="I9" s="9"/>
      <c r="J9" s="11"/>
      <c r="K9" s="11">
        <v>1</v>
      </c>
      <c r="L9" s="11"/>
      <c r="M9" s="9">
        <v>2.68</v>
      </c>
      <c r="N9" s="11">
        <f t="shared" si="0"/>
        <v>21.22</v>
      </c>
      <c r="O9" s="11">
        <f t="shared" si="1"/>
        <v>19.84</v>
      </c>
      <c r="P9" s="11">
        <f t="shared" si="2"/>
        <v>2.92</v>
      </c>
      <c r="Q9" s="11">
        <f t="shared" si="3"/>
        <v>1.3800000000000001</v>
      </c>
      <c r="R9" s="11">
        <v>0.08</v>
      </c>
      <c r="S9" s="11">
        <v>0.23</v>
      </c>
      <c r="T9" s="11">
        <v>2.61</v>
      </c>
      <c r="U9" s="11">
        <v>0.1</v>
      </c>
      <c r="V9" s="2">
        <v>2.83</v>
      </c>
      <c r="W9" s="1"/>
      <c r="Y9" s="11">
        <v>0.83</v>
      </c>
      <c r="Z9" s="16">
        <f t="shared" si="4"/>
        <v>-1.7799999999999998</v>
      </c>
      <c r="AA9" s="18"/>
      <c r="AB9" s="18">
        <v>1.07</v>
      </c>
    </row>
    <row r="10" spans="1:28">
      <c r="A10" s="9" t="s">
        <v>4</v>
      </c>
      <c r="B10" s="10">
        <v>11</v>
      </c>
      <c r="C10" s="10">
        <v>1957.2</v>
      </c>
      <c r="D10" s="11">
        <v>17.100000000000001</v>
      </c>
      <c r="E10" s="11"/>
      <c r="F10" s="11"/>
      <c r="G10" s="9">
        <v>18.84</v>
      </c>
      <c r="H10" s="9">
        <v>18.84</v>
      </c>
      <c r="I10" s="9"/>
      <c r="J10" s="11"/>
      <c r="K10" s="11">
        <v>2</v>
      </c>
      <c r="L10" s="11"/>
      <c r="M10" s="9">
        <v>3.92</v>
      </c>
      <c r="N10" s="11">
        <f t="shared" si="0"/>
        <v>22.79</v>
      </c>
      <c r="O10" s="11">
        <f t="shared" si="1"/>
        <v>20.84</v>
      </c>
      <c r="P10" s="11">
        <f t="shared" si="2"/>
        <v>2.71</v>
      </c>
      <c r="Q10" s="11">
        <f t="shared" si="3"/>
        <v>1.9500000000000002</v>
      </c>
      <c r="R10" s="11">
        <v>0.09</v>
      </c>
      <c r="S10" s="11">
        <v>0.25</v>
      </c>
      <c r="T10" s="11">
        <v>2.37</v>
      </c>
      <c r="U10" s="11">
        <v>0.11</v>
      </c>
      <c r="V10" s="2">
        <v>3.03</v>
      </c>
      <c r="W10" s="1"/>
      <c r="Y10" s="11">
        <v>0.6</v>
      </c>
      <c r="Z10" s="16">
        <f t="shared" si="4"/>
        <v>-1.77</v>
      </c>
      <c r="AA10" s="18"/>
      <c r="AB10" s="18">
        <v>1.61</v>
      </c>
    </row>
    <row r="11" spans="1:28">
      <c r="A11" s="9" t="s">
        <v>4</v>
      </c>
      <c r="B11" s="10">
        <v>22</v>
      </c>
      <c r="C11" s="10">
        <v>4428.8999999999996</v>
      </c>
      <c r="D11" s="11">
        <v>17.100000000000001</v>
      </c>
      <c r="E11" s="11"/>
      <c r="F11" s="11">
        <f>1180/C11</f>
        <v>0.26643184537921383</v>
      </c>
      <c r="G11" s="9">
        <v>18.84</v>
      </c>
      <c r="H11" s="9">
        <v>18.84</v>
      </c>
      <c r="I11" s="9"/>
      <c r="J11" s="11">
        <v>0.28000000000000003</v>
      </c>
      <c r="K11" s="11">
        <v>6.83</v>
      </c>
      <c r="L11" s="11"/>
      <c r="M11" s="9">
        <v>3.88</v>
      </c>
      <c r="N11" s="11">
        <f t="shared" si="0"/>
        <v>27.92</v>
      </c>
      <c r="O11" s="11">
        <f t="shared" si="1"/>
        <v>25.950000000000003</v>
      </c>
      <c r="P11" s="11">
        <f t="shared" si="2"/>
        <v>4.25</v>
      </c>
      <c r="Q11" s="11">
        <f t="shared" si="3"/>
        <v>1.97</v>
      </c>
      <c r="R11" s="11">
        <v>0.11</v>
      </c>
      <c r="S11" s="11">
        <v>0.31</v>
      </c>
      <c r="T11" s="11">
        <v>3.83</v>
      </c>
      <c r="U11" s="11">
        <v>0.14000000000000001</v>
      </c>
      <c r="V11" s="2">
        <v>2.93</v>
      </c>
      <c r="W11" s="2">
        <v>50</v>
      </c>
      <c r="X11" t="s">
        <v>38</v>
      </c>
      <c r="Y11" s="11">
        <v>0.51</v>
      </c>
      <c r="Z11" s="16">
        <f t="shared" si="4"/>
        <v>-3.3200000000000003</v>
      </c>
      <c r="AA11" s="18"/>
      <c r="AB11" s="18">
        <v>1.55</v>
      </c>
    </row>
    <row r="12" spans="1:28">
      <c r="A12" s="9" t="s">
        <v>5</v>
      </c>
      <c r="B12" s="10">
        <v>4</v>
      </c>
      <c r="C12" s="10">
        <v>4474.1000000000004</v>
      </c>
      <c r="D12" s="11">
        <v>17.100000000000001</v>
      </c>
      <c r="E12" s="11">
        <v>0.5</v>
      </c>
      <c r="F12" s="11">
        <f>1180/C12</f>
        <v>0.263740193558481</v>
      </c>
      <c r="G12" s="9">
        <v>18.84</v>
      </c>
      <c r="H12" s="9">
        <v>18.84</v>
      </c>
      <c r="I12" s="9">
        <v>0.52</v>
      </c>
      <c r="J12" s="11">
        <v>0.28000000000000003</v>
      </c>
      <c r="K12" s="11">
        <v>4.72</v>
      </c>
      <c r="L12" s="11"/>
      <c r="M12" s="9">
        <v>3.44</v>
      </c>
      <c r="N12" s="11">
        <f t="shared" si="0"/>
        <v>26.14</v>
      </c>
      <c r="O12" s="11">
        <f t="shared" si="1"/>
        <v>24.36</v>
      </c>
      <c r="P12" s="11">
        <f t="shared" si="2"/>
        <v>3.12</v>
      </c>
      <c r="Q12" s="11">
        <f t="shared" si="3"/>
        <v>1.78</v>
      </c>
      <c r="R12" s="11">
        <v>0.11</v>
      </c>
      <c r="S12" s="11">
        <v>0.31</v>
      </c>
      <c r="T12" s="11">
        <v>2.7</v>
      </c>
      <c r="U12" s="11">
        <v>0.14000000000000001</v>
      </c>
      <c r="V12" s="2">
        <v>2.91</v>
      </c>
      <c r="W12" s="2">
        <v>30</v>
      </c>
      <c r="X12" t="s">
        <v>38</v>
      </c>
      <c r="Y12" s="11">
        <v>0.56999999999999995</v>
      </c>
      <c r="Z12" s="16">
        <f t="shared" si="4"/>
        <v>-2.1300000000000003</v>
      </c>
      <c r="AA12" s="18"/>
      <c r="AB12" s="18">
        <v>1.36</v>
      </c>
    </row>
    <row r="13" spans="1:28">
      <c r="A13" s="9" t="s">
        <v>5</v>
      </c>
      <c r="B13" s="10">
        <v>6</v>
      </c>
      <c r="C13" s="10">
        <v>4504.5</v>
      </c>
      <c r="D13" s="11">
        <v>17.100000000000001</v>
      </c>
      <c r="E13" s="11">
        <v>0.5</v>
      </c>
      <c r="F13" s="11"/>
      <c r="G13" s="9">
        <v>18.84</v>
      </c>
      <c r="H13" s="9">
        <v>18.84</v>
      </c>
      <c r="I13" s="9">
        <v>0.52</v>
      </c>
      <c r="J13" s="13">
        <v>0.28000000000000003</v>
      </c>
      <c r="K13" s="11">
        <v>3.89</v>
      </c>
      <c r="L13" s="11"/>
      <c r="M13" s="9">
        <v>3.88</v>
      </c>
      <c r="N13" s="11">
        <f t="shared" si="0"/>
        <v>25.830000000000002</v>
      </c>
      <c r="O13" s="11">
        <f t="shared" si="1"/>
        <v>23.53</v>
      </c>
      <c r="P13" s="11">
        <f t="shared" si="2"/>
        <v>4.26</v>
      </c>
      <c r="Q13" s="11">
        <f t="shared" si="3"/>
        <v>2.2999999999999998</v>
      </c>
      <c r="R13" s="11">
        <v>0.11</v>
      </c>
      <c r="S13" s="11">
        <v>0.31</v>
      </c>
      <c r="T13" s="11">
        <v>3.84</v>
      </c>
      <c r="U13" s="11">
        <v>0.14000000000000001</v>
      </c>
      <c r="V13" s="2">
        <v>2.62</v>
      </c>
      <c r="W13" s="2">
        <v>50</v>
      </c>
      <c r="X13" t="s">
        <v>38</v>
      </c>
      <c r="Y13" s="11">
        <v>0.84</v>
      </c>
      <c r="Z13" s="16">
        <f t="shared" si="4"/>
        <v>-3</v>
      </c>
      <c r="AA13" s="18"/>
      <c r="AB13" s="18">
        <v>1.88</v>
      </c>
    </row>
    <row r="14" spans="1:28">
      <c r="A14" s="9" t="s">
        <v>5</v>
      </c>
      <c r="B14" s="10">
        <v>8</v>
      </c>
      <c r="C14" s="10">
        <v>4447.8</v>
      </c>
      <c r="D14" s="11">
        <v>17.100000000000001</v>
      </c>
      <c r="E14" s="11"/>
      <c r="F14" s="11"/>
      <c r="G14" s="9">
        <v>18.84</v>
      </c>
      <c r="H14" s="9">
        <v>18.84</v>
      </c>
      <c r="I14" s="9"/>
      <c r="J14" s="11"/>
      <c r="K14" s="11">
        <v>0.41</v>
      </c>
      <c r="L14" s="11"/>
      <c r="M14" s="9">
        <v>3.75</v>
      </c>
      <c r="N14" s="11">
        <f t="shared" si="0"/>
        <v>21.19</v>
      </c>
      <c r="O14" s="11">
        <f t="shared" si="1"/>
        <v>19.25</v>
      </c>
      <c r="P14" s="11">
        <f t="shared" si="2"/>
        <v>4.1100000000000003</v>
      </c>
      <c r="Q14" s="11">
        <f t="shared" si="3"/>
        <v>1.94</v>
      </c>
      <c r="R14" s="11">
        <v>0.11</v>
      </c>
      <c r="S14" s="11">
        <v>0.31</v>
      </c>
      <c r="T14" s="11">
        <v>3.69</v>
      </c>
      <c r="U14" s="11">
        <v>0.14000000000000001</v>
      </c>
      <c r="V14" s="2">
        <v>2.5499999999999998</v>
      </c>
      <c r="W14" s="2">
        <v>25</v>
      </c>
      <c r="X14" t="s">
        <v>38</v>
      </c>
      <c r="Y14" s="11">
        <v>1.0900000000000001</v>
      </c>
      <c r="Z14" s="16">
        <f t="shared" si="4"/>
        <v>-2.5999999999999996</v>
      </c>
      <c r="AA14" s="18"/>
      <c r="AB14" s="18">
        <v>1.52</v>
      </c>
    </row>
    <row r="15" spans="1:28">
      <c r="A15" s="9" t="s">
        <v>5</v>
      </c>
      <c r="B15" s="10">
        <v>10</v>
      </c>
      <c r="C15" s="10">
        <v>4605.2</v>
      </c>
      <c r="D15" s="11">
        <v>17.100000000000001</v>
      </c>
      <c r="E15" s="11"/>
      <c r="F15" s="11"/>
      <c r="G15" s="9">
        <v>18.84</v>
      </c>
      <c r="H15" s="9">
        <v>18.84</v>
      </c>
      <c r="I15" s="9"/>
      <c r="J15" s="11"/>
      <c r="K15" s="11">
        <v>1</v>
      </c>
      <c r="L15" s="11"/>
      <c r="M15" s="9">
        <v>3.82</v>
      </c>
      <c r="N15" s="11">
        <f t="shared" si="0"/>
        <v>21.759999999999998</v>
      </c>
      <c r="O15" s="11">
        <f t="shared" si="1"/>
        <v>19.84</v>
      </c>
      <c r="P15" s="11">
        <f t="shared" si="2"/>
        <v>3.03</v>
      </c>
      <c r="Q15" s="11">
        <f t="shared" si="3"/>
        <v>1.92</v>
      </c>
      <c r="R15" s="11">
        <v>0.1</v>
      </c>
      <c r="S15" s="11">
        <v>0.3</v>
      </c>
      <c r="T15" s="11">
        <v>2.63</v>
      </c>
      <c r="U15" s="11">
        <v>0.13</v>
      </c>
      <c r="V15" s="2">
        <v>2.97</v>
      </c>
      <c r="W15" s="2">
        <v>15</v>
      </c>
      <c r="X15" t="s">
        <v>38</v>
      </c>
      <c r="Y15" s="11">
        <v>0.87</v>
      </c>
      <c r="Z15" s="16">
        <f t="shared" si="4"/>
        <v>-1.7599999999999998</v>
      </c>
      <c r="AA15" s="18"/>
      <c r="AB15" s="18">
        <v>1.52</v>
      </c>
    </row>
    <row r="16" spans="1:28">
      <c r="A16" s="9" t="s">
        <v>5</v>
      </c>
      <c r="B16" s="10">
        <v>12</v>
      </c>
      <c r="C16" s="10">
        <v>6443.2</v>
      </c>
      <c r="D16" s="11">
        <v>17.100000000000001</v>
      </c>
      <c r="E16" s="11"/>
      <c r="F16" s="11"/>
      <c r="G16" s="9">
        <v>18.84</v>
      </c>
      <c r="H16" s="12">
        <v>20.89</v>
      </c>
      <c r="I16" s="9"/>
      <c r="J16" s="11"/>
      <c r="K16" s="11"/>
      <c r="L16" s="11"/>
      <c r="M16" s="9">
        <v>4.4800000000000004</v>
      </c>
      <c r="N16" s="11">
        <f t="shared" si="0"/>
        <v>23.53</v>
      </c>
      <c r="O16" s="11">
        <f t="shared" si="1"/>
        <v>20.89</v>
      </c>
      <c r="P16" s="11">
        <f t="shared" si="2"/>
        <v>4.87</v>
      </c>
      <c r="Q16" s="11">
        <f t="shared" si="3"/>
        <v>2.6399999999999997</v>
      </c>
      <c r="R16" s="11">
        <v>0.14000000000000001</v>
      </c>
      <c r="S16" s="11">
        <v>0.41</v>
      </c>
      <c r="T16" s="11">
        <v>4.32</v>
      </c>
      <c r="U16" s="11">
        <v>0.18</v>
      </c>
      <c r="V16" s="2" t="s">
        <v>49</v>
      </c>
      <c r="W16" s="1"/>
      <c r="Y16" s="11">
        <v>1.58</v>
      </c>
      <c r="Z16" s="16">
        <f t="shared" si="4"/>
        <v>-2.74</v>
      </c>
      <c r="AA16" s="18"/>
      <c r="AB16" s="18">
        <v>2.09</v>
      </c>
    </row>
    <row r="17" spans="1:28">
      <c r="A17" s="9" t="s">
        <v>6</v>
      </c>
      <c r="B17" s="10">
        <v>27</v>
      </c>
      <c r="C17" s="10">
        <v>3414.2</v>
      </c>
      <c r="D17" s="11">
        <v>17.100000000000001</v>
      </c>
      <c r="E17" s="11">
        <v>0.5</v>
      </c>
      <c r="F17" s="11"/>
      <c r="G17" s="9">
        <v>18.84</v>
      </c>
      <c r="H17" s="9">
        <v>18.84</v>
      </c>
      <c r="I17" s="9">
        <v>0.52</v>
      </c>
      <c r="J17" s="11"/>
      <c r="K17" s="11">
        <v>3</v>
      </c>
      <c r="L17" s="11">
        <v>6.62</v>
      </c>
      <c r="M17" s="9">
        <v>3.91</v>
      </c>
      <c r="N17" s="11">
        <f t="shared" si="0"/>
        <v>31.65</v>
      </c>
      <c r="O17" s="11">
        <f t="shared" si="1"/>
        <v>28.98</v>
      </c>
      <c r="P17" s="11">
        <f t="shared" si="2"/>
        <v>3.33</v>
      </c>
      <c r="Q17" s="11">
        <f t="shared" si="3"/>
        <v>2.67</v>
      </c>
      <c r="R17" s="11">
        <v>0.15</v>
      </c>
      <c r="S17" s="11">
        <v>0.43</v>
      </c>
      <c r="T17" s="11">
        <v>2.75</v>
      </c>
      <c r="U17" s="11">
        <v>0.19</v>
      </c>
      <c r="V17" s="2">
        <v>3.08</v>
      </c>
      <c r="W17" s="2">
        <v>50</v>
      </c>
      <c r="X17" t="s">
        <v>38</v>
      </c>
      <c r="Y17" s="11">
        <v>1.58</v>
      </c>
      <c r="Z17" s="16">
        <f t="shared" si="4"/>
        <v>-1.17</v>
      </c>
      <c r="AA17" s="18"/>
      <c r="AB17" s="18">
        <v>2.09</v>
      </c>
    </row>
    <row r="18" spans="1:28">
      <c r="A18" s="9" t="s">
        <v>7</v>
      </c>
      <c r="B18" s="10" t="s">
        <v>8</v>
      </c>
      <c r="C18" s="10">
        <v>2800.4</v>
      </c>
      <c r="D18" s="11">
        <v>17.100000000000001</v>
      </c>
      <c r="E18" s="11"/>
      <c r="F18" s="11"/>
      <c r="G18" s="9">
        <v>18.84</v>
      </c>
      <c r="H18" s="9">
        <v>18.84</v>
      </c>
      <c r="I18" s="9"/>
      <c r="J18" s="11"/>
      <c r="K18" s="11">
        <v>1.1599999999999999</v>
      </c>
      <c r="L18" s="11"/>
      <c r="M18" s="9">
        <v>4.3600000000000003</v>
      </c>
      <c r="N18" s="11">
        <f t="shared" si="0"/>
        <v>22.25</v>
      </c>
      <c r="O18" s="11">
        <f t="shared" si="1"/>
        <v>20</v>
      </c>
      <c r="P18" s="11">
        <f t="shared" si="2"/>
        <v>4.54</v>
      </c>
      <c r="Q18" s="11">
        <f t="shared" si="3"/>
        <v>2.25</v>
      </c>
      <c r="R18" s="11">
        <v>0.15</v>
      </c>
      <c r="S18" s="11">
        <v>0.44</v>
      </c>
      <c r="T18" s="11">
        <v>3.95</v>
      </c>
      <c r="U18" s="11">
        <v>0.19</v>
      </c>
      <c r="V18" s="2">
        <v>2.73</v>
      </c>
      <c r="W18" s="1"/>
      <c r="Y18" s="11">
        <v>1.07</v>
      </c>
      <c r="Z18" s="16">
        <f t="shared" si="4"/>
        <v>-2.88</v>
      </c>
      <c r="AA18" s="18"/>
      <c r="AB18" s="18">
        <v>1.66</v>
      </c>
    </row>
    <row r="19" spans="1:28">
      <c r="A19" s="9" t="s">
        <v>7</v>
      </c>
      <c r="B19" s="10">
        <v>11</v>
      </c>
      <c r="C19" s="10">
        <v>3131.9</v>
      </c>
      <c r="D19" s="11">
        <v>17.100000000000001</v>
      </c>
      <c r="E19" s="11">
        <v>0.5</v>
      </c>
      <c r="F19" s="11"/>
      <c r="G19" s="9">
        <v>18.84</v>
      </c>
      <c r="H19" s="9">
        <v>18.84</v>
      </c>
      <c r="I19" s="9">
        <v>0.52</v>
      </c>
      <c r="J19" s="11"/>
      <c r="K19" s="11">
        <v>3.43</v>
      </c>
      <c r="L19" s="11"/>
      <c r="M19" s="9">
        <v>3.52</v>
      </c>
      <c r="N19" s="11">
        <f t="shared" si="0"/>
        <v>24.599999999999998</v>
      </c>
      <c r="O19" s="11">
        <f t="shared" si="1"/>
        <v>22.79</v>
      </c>
      <c r="P19" s="11">
        <f t="shared" si="2"/>
        <v>2</v>
      </c>
      <c r="Q19" s="11">
        <f t="shared" si="3"/>
        <v>1.81</v>
      </c>
      <c r="R19" s="11">
        <v>0.09</v>
      </c>
      <c r="S19" s="11">
        <v>0.26</v>
      </c>
      <c r="T19" s="11">
        <v>1.65</v>
      </c>
      <c r="U19" s="11">
        <v>0.12</v>
      </c>
      <c r="V19" s="2">
        <v>3.21</v>
      </c>
      <c r="W19" s="2">
        <v>1</v>
      </c>
      <c r="X19" t="s">
        <v>39</v>
      </c>
      <c r="Y19" s="11">
        <v>0.91</v>
      </c>
      <c r="Z19" s="16">
        <f t="shared" si="4"/>
        <v>-0.73999999999999988</v>
      </c>
      <c r="AA19" s="18">
        <v>0.87</v>
      </c>
      <c r="AB19" s="18">
        <v>1.46</v>
      </c>
    </row>
    <row r="20" spans="1:28">
      <c r="A20" s="9" t="s">
        <v>7</v>
      </c>
      <c r="B20" s="10" t="s">
        <v>9</v>
      </c>
      <c r="C20" s="10">
        <v>1955.1</v>
      </c>
      <c r="D20" s="11">
        <v>17.100000000000001</v>
      </c>
      <c r="E20" s="11"/>
      <c r="F20" s="11">
        <f>1180/C20</f>
        <v>0.60354969055291297</v>
      </c>
      <c r="G20" s="9">
        <v>18.84</v>
      </c>
      <c r="H20" s="12">
        <v>20.89</v>
      </c>
      <c r="I20" s="9"/>
      <c r="J20" s="11"/>
      <c r="K20" s="11"/>
      <c r="L20" s="11"/>
      <c r="M20" s="9">
        <v>4.29</v>
      </c>
      <c r="N20" s="11">
        <f t="shared" si="0"/>
        <v>23.060000000000002</v>
      </c>
      <c r="O20" s="11">
        <f t="shared" si="1"/>
        <v>20.89</v>
      </c>
      <c r="P20" s="11">
        <f t="shared" si="2"/>
        <v>3.46</v>
      </c>
      <c r="Q20" s="11">
        <f t="shared" si="3"/>
        <v>2.17</v>
      </c>
      <c r="R20" s="11">
        <v>0.14000000000000001</v>
      </c>
      <c r="S20" s="11">
        <v>0.41</v>
      </c>
      <c r="T20" s="11">
        <v>2.91</v>
      </c>
      <c r="U20" s="11">
        <v>0.18</v>
      </c>
      <c r="V20" s="2">
        <v>2.67</v>
      </c>
      <c r="W20" s="1"/>
      <c r="Y20" s="11">
        <v>0.8</v>
      </c>
      <c r="Z20" s="16">
        <f t="shared" si="4"/>
        <v>-2.1100000000000003</v>
      </c>
      <c r="AA20" s="18"/>
      <c r="AB20" s="18">
        <v>1.62</v>
      </c>
    </row>
    <row r="21" spans="1:28">
      <c r="A21" s="9" t="s">
        <v>7</v>
      </c>
      <c r="B21" s="10" t="s">
        <v>10</v>
      </c>
      <c r="C21" s="10">
        <v>4472</v>
      </c>
      <c r="D21" s="11">
        <v>17.100000000000001</v>
      </c>
      <c r="E21" s="11">
        <v>0.23</v>
      </c>
      <c r="F21" s="11"/>
      <c r="G21" s="9">
        <v>18.84</v>
      </c>
      <c r="H21" s="12">
        <v>20.89</v>
      </c>
      <c r="I21" s="9"/>
      <c r="J21" s="11"/>
      <c r="K21" s="11"/>
      <c r="L21" s="11"/>
      <c r="M21" s="9">
        <v>3.05</v>
      </c>
      <c r="N21" s="11">
        <f t="shared" si="0"/>
        <v>20.409999999999997</v>
      </c>
      <c r="O21" s="11">
        <v>18.829999999999998</v>
      </c>
      <c r="P21" s="11">
        <f t="shared" si="2"/>
        <v>2.08</v>
      </c>
      <c r="Q21" s="11">
        <f t="shared" si="3"/>
        <v>1.58</v>
      </c>
      <c r="R21" s="11">
        <v>0.1</v>
      </c>
      <c r="S21" s="11">
        <v>0.3</v>
      </c>
      <c r="T21" s="11">
        <v>1.68</v>
      </c>
      <c r="U21" s="11">
        <v>0.13</v>
      </c>
      <c r="V21" s="2">
        <v>3.03</v>
      </c>
      <c r="W21" s="2">
        <v>30</v>
      </c>
      <c r="X21" t="s">
        <v>38</v>
      </c>
      <c r="Y21" s="11">
        <v>0.96</v>
      </c>
      <c r="Z21" s="16">
        <f t="shared" si="4"/>
        <v>-0.72</v>
      </c>
      <c r="AA21" s="18"/>
      <c r="AB21" s="18">
        <v>1.18</v>
      </c>
    </row>
    <row r="22" spans="1:28">
      <c r="A22" s="9" t="s">
        <v>7</v>
      </c>
      <c r="B22" s="10" t="s">
        <v>11</v>
      </c>
      <c r="C22" s="10">
        <v>3428.3</v>
      </c>
      <c r="D22" s="11">
        <v>17.100000000000001</v>
      </c>
      <c r="E22" s="11"/>
      <c r="F22" s="11">
        <f>1180/C22</f>
        <v>0.34419391535163196</v>
      </c>
      <c r="G22" s="9">
        <v>18.84</v>
      </c>
      <c r="H22" s="9">
        <v>18.84</v>
      </c>
      <c r="I22" s="9"/>
      <c r="J22" s="11">
        <v>0.36</v>
      </c>
      <c r="K22" s="11">
        <v>2</v>
      </c>
      <c r="L22" s="11"/>
      <c r="M22" s="9">
        <v>2.4300000000000002</v>
      </c>
      <c r="N22" s="11">
        <f t="shared" si="0"/>
        <v>22.189999999999998</v>
      </c>
      <c r="O22" s="11">
        <f t="shared" si="1"/>
        <v>21.2</v>
      </c>
      <c r="P22" s="11">
        <f t="shared" si="2"/>
        <v>1.27</v>
      </c>
      <c r="Q22" s="11">
        <f t="shared" si="3"/>
        <v>0.99</v>
      </c>
      <c r="R22" s="11">
        <v>0.09</v>
      </c>
      <c r="S22" s="11">
        <v>0.26</v>
      </c>
      <c r="T22" s="11">
        <v>0.92</v>
      </c>
      <c r="U22" s="11">
        <v>0.11</v>
      </c>
      <c r="V22" s="2">
        <v>2.92</v>
      </c>
      <c r="W22" s="2">
        <v>30</v>
      </c>
      <c r="X22" t="s">
        <v>38</v>
      </c>
      <c r="Y22" s="11">
        <v>0.53</v>
      </c>
      <c r="Z22" s="16">
        <f t="shared" si="4"/>
        <v>-0.39</v>
      </c>
      <c r="AA22" s="19">
        <v>0.5</v>
      </c>
      <c r="AB22" s="18">
        <v>0.64</v>
      </c>
    </row>
    <row r="23" spans="1:28">
      <c r="A23" s="9" t="s">
        <v>12</v>
      </c>
      <c r="B23" s="10">
        <v>14</v>
      </c>
      <c r="C23" s="10">
        <v>3029.2</v>
      </c>
      <c r="D23" s="11">
        <v>15.45</v>
      </c>
      <c r="E23" s="11">
        <v>0.5</v>
      </c>
      <c r="F23" s="11"/>
      <c r="G23" s="9">
        <v>18.84</v>
      </c>
      <c r="H23" s="9">
        <v>18.84</v>
      </c>
      <c r="I23" s="9">
        <v>0.52</v>
      </c>
      <c r="J23" s="11">
        <v>0.41</v>
      </c>
      <c r="K23" s="11"/>
      <c r="L23" s="11"/>
      <c r="M23" s="9">
        <v>4.67</v>
      </c>
      <c r="N23" s="11">
        <f t="shared" si="0"/>
        <v>22.13</v>
      </c>
      <c r="O23" s="11">
        <f t="shared" si="1"/>
        <v>19.77</v>
      </c>
      <c r="P23" s="11">
        <f t="shared" si="2"/>
        <v>2.15</v>
      </c>
      <c r="Q23" s="11">
        <f t="shared" si="3"/>
        <v>2.36</v>
      </c>
      <c r="R23" s="11">
        <v>0.15</v>
      </c>
      <c r="S23" s="11">
        <v>0.43</v>
      </c>
      <c r="T23" s="11">
        <v>1.57</v>
      </c>
      <c r="U23" s="11">
        <v>0.22</v>
      </c>
      <c r="V23" s="2">
        <v>2.41</v>
      </c>
      <c r="W23" s="2">
        <v>70</v>
      </c>
      <c r="X23" t="s">
        <v>38</v>
      </c>
      <c r="Y23" s="11">
        <v>0.62</v>
      </c>
      <c r="Z23" s="17">
        <f t="shared" si="4"/>
        <v>-0.95000000000000007</v>
      </c>
      <c r="AA23" s="18"/>
      <c r="AB23" s="18">
        <v>1.78</v>
      </c>
    </row>
    <row r="24" spans="1:28">
      <c r="A24" s="9" t="s">
        <v>12</v>
      </c>
      <c r="B24" s="10">
        <v>32</v>
      </c>
      <c r="C24" s="10">
        <v>2992.5</v>
      </c>
      <c r="D24" s="11">
        <v>17.100000000000001</v>
      </c>
      <c r="E24" s="11"/>
      <c r="F24" s="11"/>
      <c r="G24" s="9">
        <v>18.84</v>
      </c>
      <c r="H24" s="12">
        <v>20.89</v>
      </c>
      <c r="I24" s="9"/>
      <c r="J24" s="11"/>
      <c r="K24" s="11"/>
      <c r="L24" s="11"/>
      <c r="M24" s="9">
        <v>4.59</v>
      </c>
      <c r="N24" s="11">
        <f t="shared" si="0"/>
        <v>22.7</v>
      </c>
      <c r="O24" s="11">
        <v>20.36</v>
      </c>
      <c r="P24" s="11">
        <f t="shared" si="2"/>
        <v>2.61</v>
      </c>
      <c r="Q24" s="11">
        <f t="shared" si="3"/>
        <v>2.34</v>
      </c>
      <c r="R24" s="11">
        <v>0.14000000000000001</v>
      </c>
      <c r="S24" s="11">
        <v>0.4</v>
      </c>
      <c r="T24" s="11">
        <v>2.0699999999999998</v>
      </c>
      <c r="U24" s="11">
        <v>0.21</v>
      </c>
      <c r="V24" s="2">
        <v>2.35</v>
      </c>
      <c r="W24" s="1"/>
      <c r="Y24" s="11">
        <v>1.72</v>
      </c>
      <c r="Z24" s="16">
        <f t="shared" si="4"/>
        <v>-0.34999999999999987</v>
      </c>
      <c r="AA24" s="18">
        <v>1.69</v>
      </c>
      <c r="AB24" s="19">
        <v>1.8</v>
      </c>
    </row>
    <row r="25" spans="1:28">
      <c r="A25" s="9" t="s">
        <v>13</v>
      </c>
      <c r="B25" s="10">
        <v>2</v>
      </c>
      <c r="C25" s="10">
        <v>3380.8</v>
      </c>
      <c r="D25" s="11">
        <v>17.100000000000001</v>
      </c>
      <c r="E25" s="11"/>
      <c r="F25" s="11"/>
      <c r="G25" s="9">
        <v>18.84</v>
      </c>
      <c r="H25" s="9">
        <v>18.84</v>
      </c>
      <c r="I25" s="9"/>
      <c r="J25" s="11"/>
      <c r="K25" s="11">
        <v>1.94</v>
      </c>
      <c r="L25" s="11"/>
      <c r="M25" s="9">
        <v>2.2200000000000002</v>
      </c>
      <c r="N25" s="11">
        <f t="shared" si="0"/>
        <v>21.96</v>
      </c>
      <c r="O25" s="11">
        <f t="shared" si="1"/>
        <v>20.78</v>
      </c>
      <c r="P25" s="11">
        <f t="shared" si="2"/>
        <v>2.2400000000000002</v>
      </c>
      <c r="Q25" s="11">
        <f t="shared" si="3"/>
        <v>1.1800000000000002</v>
      </c>
      <c r="R25" s="11">
        <v>0.1</v>
      </c>
      <c r="S25" s="11">
        <v>0.28000000000000003</v>
      </c>
      <c r="T25" s="11">
        <v>1.86</v>
      </c>
      <c r="U25" s="11">
        <v>0.12</v>
      </c>
      <c r="V25" s="2">
        <v>2.86</v>
      </c>
      <c r="W25" s="1"/>
      <c r="Y25" s="11">
        <v>0.68</v>
      </c>
      <c r="Z25" s="16">
        <f t="shared" si="4"/>
        <v>-1.1800000000000002</v>
      </c>
      <c r="AA25" s="18"/>
      <c r="AB25" s="19">
        <v>0.8</v>
      </c>
    </row>
    <row r="26" spans="1:28">
      <c r="A26" s="9" t="s">
        <v>13</v>
      </c>
      <c r="B26" s="10">
        <v>8</v>
      </c>
      <c r="C26" s="10">
        <v>2844.7</v>
      </c>
      <c r="D26" s="11">
        <v>17.100000000000001</v>
      </c>
      <c r="E26" s="11"/>
      <c r="F26" s="11"/>
      <c r="G26" s="9">
        <v>18.84</v>
      </c>
      <c r="H26" s="9">
        <v>18.84</v>
      </c>
      <c r="I26" s="9"/>
      <c r="J26" s="11"/>
      <c r="K26" s="11">
        <v>3.67</v>
      </c>
      <c r="L26" s="11"/>
      <c r="M26" s="9">
        <v>4.49</v>
      </c>
      <c r="N26" s="11">
        <f t="shared" si="0"/>
        <v>24.839999999999996</v>
      </c>
      <c r="O26" s="11">
        <f t="shared" si="1"/>
        <v>22.509999999999998</v>
      </c>
      <c r="P26" s="11">
        <f t="shared" si="2"/>
        <v>2.02</v>
      </c>
      <c r="Q26" s="11">
        <f t="shared" si="3"/>
        <v>2.33</v>
      </c>
      <c r="R26" s="11">
        <v>0.15</v>
      </c>
      <c r="S26" s="11">
        <v>0.45</v>
      </c>
      <c r="T26" s="11">
        <v>1.42</v>
      </c>
      <c r="U26" s="11">
        <v>0.2</v>
      </c>
      <c r="V26" s="2">
        <v>3.06</v>
      </c>
      <c r="W26" s="1"/>
      <c r="Y26" s="11">
        <v>1.18</v>
      </c>
      <c r="Z26" s="17">
        <f t="shared" si="4"/>
        <v>-0.24</v>
      </c>
      <c r="AA26" s="18"/>
      <c r="AB26" s="18">
        <v>1.73</v>
      </c>
    </row>
    <row r="27" spans="1:28">
      <c r="A27" s="9" t="s">
        <v>14</v>
      </c>
      <c r="B27" s="10">
        <v>3</v>
      </c>
      <c r="C27" s="10">
        <v>2509.1999999999998</v>
      </c>
      <c r="D27" s="11">
        <v>17.100000000000001</v>
      </c>
      <c r="E27" s="11">
        <v>0.46</v>
      </c>
      <c r="F27" s="11">
        <f>1180/C27</f>
        <v>0.47026940857643873</v>
      </c>
      <c r="G27" s="9">
        <v>18.84</v>
      </c>
      <c r="H27" s="9">
        <v>18.84</v>
      </c>
      <c r="I27" s="9">
        <v>0.52</v>
      </c>
      <c r="J27" s="11"/>
      <c r="K27" s="11">
        <v>2.65</v>
      </c>
      <c r="L27" s="11"/>
      <c r="M27" s="9">
        <v>2.89</v>
      </c>
      <c r="N27" s="11">
        <f t="shared" si="0"/>
        <v>23.589999999999996</v>
      </c>
      <c r="O27" s="11">
        <f t="shared" si="1"/>
        <v>22.009999999999998</v>
      </c>
      <c r="P27" s="11">
        <f t="shared" si="2"/>
        <v>2.96</v>
      </c>
      <c r="Q27" s="11">
        <f t="shared" si="3"/>
        <v>1.58</v>
      </c>
      <c r="R27" s="11">
        <v>0.09</v>
      </c>
      <c r="S27" s="11">
        <v>0.25</v>
      </c>
      <c r="T27" s="11">
        <v>2.62</v>
      </c>
      <c r="U27" s="11">
        <v>0.11</v>
      </c>
      <c r="V27" s="2">
        <v>2.76</v>
      </c>
      <c r="W27" s="1"/>
      <c r="Y27" s="11">
        <v>0.91</v>
      </c>
      <c r="Z27" s="16">
        <f t="shared" si="4"/>
        <v>-1.71</v>
      </c>
      <c r="AA27" s="18"/>
      <c r="AB27" s="18">
        <v>1.24</v>
      </c>
    </row>
    <row r="28" spans="1:28">
      <c r="A28" s="9" t="s">
        <v>14</v>
      </c>
      <c r="B28" s="10">
        <v>22</v>
      </c>
      <c r="C28" s="10">
        <v>1757.9</v>
      </c>
      <c r="D28" s="11">
        <v>17.100000000000001</v>
      </c>
      <c r="E28" s="11"/>
      <c r="F28" s="11"/>
      <c r="G28" s="9">
        <v>18.84</v>
      </c>
      <c r="H28" s="9">
        <v>18.84</v>
      </c>
      <c r="I28" s="9"/>
      <c r="J28" s="11"/>
      <c r="K28" s="11">
        <v>2.87</v>
      </c>
      <c r="L28" s="11"/>
      <c r="M28" s="9">
        <v>4.29</v>
      </c>
      <c r="N28" s="11">
        <f t="shared" si="0"/>
        <v>23.85</v>
      </c>
      <c r="O28" s="11">
        <f t="shared" si="1"/>
        <v>21.71</v>
      </c>
      <c r="P28" s="11">
        <f t="shared" si="2"/>
        <v>2.88</v>
      </c>
      <c r="Q28" s="11">
        <f t="shared" si="3"/>
        <v>2.14</v>
      </c>
      <c r="R28" s="11">
        <v>0.1</v>
      </c>
      <c r="S28" s="11">
        <v>0.28000000000000003</v>
      </c>
      <c r="T28" s="11">
        <v>2.5</v>
      </c>
      <c r="U28" s="11">
        <v>0.13</v>
      </c>
      <c r="V28" s="2">
        <v>2.61</v>
      </c>
      <c r="W28" s="1"/>
      <c r="Y28" s="11">
        <v>0.3</v>
      </c>
      <c r="Z28" s="16">
        <f t="shared" si="4"/>
        <v>-2.2000000000000002</v>
      </c>
      <c r="AA28" s="18"/>
      <c r="AB28" s="18">
        <v>1.76</v>
      </c>
    </row>
    <row r="29" spans="1:28">
      <c r="A29" s="9" t="s">
        <v>15</v>
      </c>
      <c r="B29" s="10">
        <v>1</v>
      </c>
      <c r="C29" s="10">
        <v>1759.2</v>
      </c>
      <c r="D29" s="11">
        <v>15.95</v>
      </c>
      <c r="E29" s="11">
        <v>0.5</v>
      </c>
      <c r="F29" s="11"/>
      <c r="G29" s="9">
        <v>17.87</v>
      </c>
      <c r="H29" s="12">
        <v>19.98</v>
      </c>
      <c r="I29" s="9"/>
      <c r="J29" s="11"/>
      <c r="K29" s="11"/>
      <c r="L29" s="11"/>
      <c r="M29" s="11">
        <v>5.2</v>
      </c>
      <c r="N29" s="11">
        <f t="shared" si="0"/>
        <v>22.5</v>
      </c>
      <c r="O29" s="11">
        <f t="shared" si="1"/>
        <v>19.98</v>
      </c>
      <c r="P29" s="11">
        <f t="shared" si="2"/>
        <v>1.05</v>
      </c>
      <c r="Q29" s="11">
        <f t="shared" si="3"/>
        <v>2.52</v>
      </c>
      <c r="R29" s="11">
        <v>0.11</v>
      </c>
      <c r="S29" s="11">
        <v>0</v>
      </c>
      <c r="T29" s="11">
        <v>0.94</v>
      </c>
      <c r="U29" s="11">
        <v>7.0000000000000007E-2</v>
      </c>
      <c r="V29" s="2" t="s">
        <v>49</v>
      </c>
      <c r="W29" s="1"/>
      <c r="Y29" s="11">
        <v>0.69</v>
      </c>
      <c r="Z29" s="17">
        <f t="shared" si="4"/>
        <v>-0.25</v>
      </c>
      <c r="AA29" s="18"/>
      <c r="AB29" s="18">
        <v>2.41</v>
      </c>
    </row>
    <row r="30" spans="1:28">
      <c r="A30" s="9" t="s">
        <v>15</v>
      </c>
      <c r="B30" s="10">
        <v>3</v>
      </c>
      <c r="C30" s="10">
        <v>2025.4</v>
      </c>
      <c r="D30" s="11">
        <v>14.46</v>
      </c>
      <c r="E30" s="11"/>
      <c r="F30" s="11"/>
      <c r="G30" s="9">
        <v>15.79</v>
      </c>
      <c r="H30" s="9">
        <v>15.79</v>
      </c>
      <c r="I30" s="9"/>
      <c r="J30" s="11"/>
      <c r="K30" s="11">
        <v>1.34</v>
      </c>
      <c r="L30" s="11"/>
      <c r="M30" s="9">
        <v>4.87</v>
      </c>
      <c r="N30" s="11">
        <f t="shared" si="0"/>
        <v>19.479999999999997</v>
      </c>
      <c r="O30" s="11">
        <f t="shared" si="1"/>
        <v>17.13</v>
      </c>
      <c r="P30" s="11">
        <f t="shared" si="2"/>
        <v>1.2000000000000002</v>
      </c>
      <c r="Q30" s="11">
        <f t="shared" si="3"/>
        <v>2.3499999999999996</v>
      </c>
      <c r="R30" s="11">
        <v>0.09</v>
      </c>
      <c r="S30" s="11">
        <v>0</v>
      </c>
      <c r="T30" s="11">
        <v>1.1100000000000001</v>
      </c>
      <c r="U30" s="11">
        <v>0.06</v>
      </c>
      <c r="V30" s="2">
        <v>2.65</v>
      </c>
      <c r="W30" s="1"/>
      <c r="Y30" s="11">
        <v>0.61</v>
      </c>
      <c r="Z30" s="17">
        <f t="shared" si="4"/>
        <v>-0.50000000000000011</v>
      </c>
      <c r="AA30" s="18"/>
      <c r="AB30" s="18">
        <v>2.2599999999999998</v>
      </c>
    </row>
    <row r="31" spans="1:28">
      <c r="A31" s="9" t="s">
        <v>15</v>
      </c>
      <c r="B31" s="10">
        <v>5</v>
      </c>
      <c r="C31" s="10">
        <v>2157.9</v>
      </c>
      <c r="D31" s="11">
        <v>14.46</v>
      </c>
      <c r="E31" s="11"/>
      <c r="F31" s="11"/>
      <c r="G31" s="9">
        <v>15.79</v>
      </c>
      <c r="H31" s="9">
        <v>15.79</v>
      </c>
      <c r="I31" s="9"/>
      <c r="J31" s="11"/>
      <c r="K31" s="11">
        <v>3</v>
      </c>
      <c r="L31" s="11"/>
      <c r="M31" s="9">
        <v>4.07</v>
      </c>
      <c r="N31" s="11">
        <f t="shared" si="0"/>
        <v>20.78</v>
      </c>
      <c r="O31" s="11">
        <f t="shared" si="1"/>
        <v>18.79</v>
      </c>
      <c r="P31" s="11">
        <f t="shared" si="2"/>
        <v>0.84</v>
      </c>
      <c r="Q31" s="11">
        <f t="shared" si="3"/>
        <v>1.9900000000000002</v>
      </c>
      <c r="R31" s="11">
        <v>0.12</v>
      </c>
      <c r="S31" s="11">
        <v>0</v>
      </c>
      <c r="T31" s="11">
        <v>0.72</v>
      </c>
      <c r="U31" s="11">
        <v>7.0000000000000007E-2</v>
      </c>
      <c r="V31" s="2">
        <v>3.22</v>
      </c>
      <c r="W31" s="1"/>
      <c r="Y31" s="11">
        <v>0.56999999999999995</v>
      </c>
      <c r="Z31" s="17">
        <f t="shared" si="4"/>
        <v>-0.15000000000000002</v>
      </c>
      <c r="AA31" s="18"/>
      <c r="AB31" s="18">
        <v>1.87</v>
      </c>
    </row>
    <row r="32" spans="1:28">
      <c r="A32" s="9" t="s">
        <v>15</v>
      </c>
      <c r="B32" s="10">
        <v>6</v>
      </c>
      <c r="C32" s="10">
        <v>2327.3000000000002</v>
      </c>
      <c r="D32" s="11">
        <v>14.46</v>
      </c>
      <c r="E32" s="11"/>
      <c r="F32" s="11"/>
      <c r="G32" s="9">
        <v>15.79</v>
      </c>
      <c r="H32" s="9">
        <v>15.79</v>
      </c>
      <c r="I32" s="9"/>
      <c r="J32" s="11"/>
      <c r="K32" s="11">
        <v>1.5</v>
      </c>
      <c r="L32" s="11"/>
      <c r="M32" s="9">
        <v>3.94</v>
      </c>
      <c r="N32" s="11">
        <f t="shared" si="0"/>
        <v>19.27</v>
      </c>
      <c r="O32" s="11">
        <f t="shared" si="1"/>
        <v>17.29</v>
      </c>
      <c r="P32" s="11">
        <f t="shared" si="2"/>
        <v>1.29</v>
      </c>
      <c r="Q32" s="11">
        <f t="shared" si="3"/>
        <v>1.98</v>
      </c>
      <c r="R32" s="11">
        <v>0.09</v>
      </c>
      <c r="S32" s="11">
        <v>0</v>
      </c>
      <c r="T32" s="11">
        <v>1.2</v>
      </c>
      <c r="U32" s="11">
        <v>0.06</v>
      </c>
      <c r="V32" s="2">
        <v>3.54</v>
      </c>
      <c r="W32" s="1"/>
      <c r="Y32" s="11">
        <v>0.82</v>
      </c>
      <c r="Z32" s="17">
        <f t="shared" si="4"/>
        <v>-0.38</v>
      </c>
      <c r="AA32" s="18"/>
      <c r="AB32" s="18">
        <v>1.89</v>
      </c>
    </row>
    <row r="33" spans="1:28">
      <c r="A33" s="9" t="s">
        <v>15</v>
      </c>
      <c r="B33" s="10">
        <v>7</v>
      </c>
      <c r="C33" s="10">
        <v>1756.4</v>
      </c>
      <c r="D33" s="11">
        <v>16.52</v>
      </c>
      <c r="E33" s="11">
        <v>0.5</v>
      </c>
      <c r="F33" s="11"/>
      <c r="G33" s="9">
        <v>18.39</v>
      </c>
      <c r="H33" s="9">
        <v>18.39</v>
      </c>
      <c r="I33" s="9">
        <v>0.52</v>
      </c>
      <c r="J33" s="11"/>
      <c r="K33" s="11">
        <v>2.09</v>
      </c>
      <c r="L33" s="11"/>
      <c r="M33" s="11">
        <v>4</v>
      </c>
      <c r="N33" s="11">
        <f t="shared" si="0"/>
        <v>23</v>
      </c>
      <c r="O33" s="11">
        <f t="shared" si="1"/>
        <v>21</v>
      </c>
      <c r="P33" s="11">
        <f t="shared" si="2"/>
        <v>0.97</v>
      </c>
      <c r="Q33" s="11">
        <f t="shared" si="3"/>
        <v>2</v>
      </c>
      <c r="R33" s="11">
        <v>0.09</v>
      </c>
      <c r="S33" s="11">
        <v>0</v>
      </c>
      <c r="T33" s="11">
        <v>0.88</v>
      </c>
      <c r="U33" s="11">
        <v>0.06</v>
      </c>
      <c r="V33" s="2">
        <v>2.93</v>
      </c>
      <c r="W33" s="1"/>
      <c r="Y33" s="11">
        <v>0.84</v>
      </c>
      <c r="Z33" s="17">
        <f t="shared" si="4"/>
        <v>-4.0000000000000036E-2</v>
      </c>
      <c r="AA33" s="18"/>
      <c r="AB33" s="18">
        <v>1.91</v>
      </c>
    </row>
    <row r="34" spans="1:28">
      <c r="A34" s="9" t="s">
        <v>16</v>
      </c>
      <c r="B34" s="10">
        <v>8</v>
      </c>
      <c r="C34" s="10">
        <v>3908.2</v>
      </c>
      <c r="D34" s="11">
        <v>17.100000000000001</v>
      </c>
      <c r="E34" s="11"/>
      <c r="F34" s="11">
        <f>1180/C34</f>
        <v>0.30192927690496907</v>
      </c>
      <c r="G34" s="9">
        <v>18.84</v>
      </c>
      <c r="H34" s="9">
        <v>18.84</v>
      </c>
      <c r="I34" s="9"/>
      <c r="J34" s="11">
        <v>0.32</v>
      </c>
      <c r="K34" s="11">
        <v>1.22</v>
      </c>
      <c r="L34" s="11">
        <v>6.62</v>
      </c>
      <c r="M34" s="9">
        <v>3.68</v>
      </c>
      <c r="N34" s="11">
        <f t="shared" si="0"/>
        <v>29.86</v>
      </c>
      <c r="O34" s="11">
        <f t="shared" si="1"/>
        <v>27</v>
      </c>
      <c r="P34" s="11">
        <f t="shared" si="2"/>
        <v>3.14</v>
      </c>
      <c r="Q34" s="11">
        <f t="shared" si="3"/>
        <v>2.86</v>
      </c>
      <c r="R34" s="11">
        <v>0.13</v>
      </c>
      <c r="S34" s="11">
        <v>0.39</v>
      </c>
      <c r="T34" s="11">
        <v>2.62</v>
      </c>
      <c r="U34" s="11">
        <v>0.17</v>
      </c>
      <c r="V34" s="2">
        <v>2.94</v>
      </c>
      <c r="W34" s="1"/>
      <c r="Y34" s="11">
        <v>1.58</v>
      </c>
      <c r="Z34" s="16">
        <f t="shared" si="4"/>
        <v>-1.04</v>
      </c>
      <c r="AA34" s="18"/>
      <c r="AB34" s="18">
        <v>2.34</v>
      </c>
    </row>
    <row r="35" spans="1:28">
      <c r="A35" s="22" t="s">
        <v>16</v>
      </c>
      <c r="B35" s="21">
        <v>10</v>
      </c>
      <c r="C35" s="10">
        <v>3160</v>
      </c>
      <c r="D35" s="11">
        <v>17.100000000000001</v>
      </c>
      <c r="E35" s="11">
        <v>0.5</v>
      </c>
      <c r="F35" s="11">
        <f>1180/C35</f>
        <v>0.37341772151898733</v>
      </c>
      <c r="G35" s="9">
        <v>18.84</v>
      </c>
      <c r="H35" s="9">
        <v>18.84</v>
      </c>
      <c r="I35" s="9">
        <v>0.52</v>
      </c>
      <c r="J35" s="11">
        <v>0.39</v>
      </c>
      <c r="K35" s="11">
        <v>1.56</v>
      </c>
      <c r="L35" s="11"/>
      <c r="M35" s="9">
        <v>4.6900000000000004</v>
      </c>
      <c r="N35" s="11">
        <f t="shared" si="0"/>
        <v>26</v>
      </c>
      <c r="O35" s="23">
        <v>23.58</v>
      </c>
      <c r="P35" s="11">
        <f t="shared" si="2"/>
        <v>4.12</v>
      </c>
      <c r="Q35" s="11">
        <f t="shared" si="3"/>
        <v>2.42</v>
      </c>
      <c r="R35" s="11">
        <v>0.16</v>
      </c>
      <c r="S35" s="11">
        <v>0.47</v>
      </c>
      <c r="T35" s="11">
        <v>3.49</v>
      </c>
      <c r="U35" s="11">
        <v>0.21</v>
      </c>
      <c r="V35" s="2">
        <v>2.5299999999999998</v>
      </c>
      <c r="W35" s="1"/>
      <c r="Y35" s="11">
        <v>1.29</v>
      </c>
      <c r="Z35" s="16">
        <f t="shared" si="4"/>
        <v>-2.2000000000000002</v>
      </c>
      <c r="AA35" s="18" t="s">
        <v>53</v>
      </c>
      <c r="AB35" s="18">
        <v>1.79</v>
      </c>
    </row>
    <row r="36" spans="1:28">
      <c r="A36" s="9" t="s">
        <v>17</v>
      </c>
      <c r="B36" s="10">
        <v>41</v>
      </c>
      <c r="C36" s="10">
        <v>2769.6</v>
      </c>
      <c r="D36" s="11">
        <v>17.100000000000001</v>
      </c>
      <c r="E36" s="11"/>
      <c r="F36" s="11"/>
      <c r="G36" s="9">
        <v>18.84</v>
      </c>
      <c r="H36" s="12">
        <v>20.89</v>
      </c>
      <c r="I36" s="9"/>
      <c r="J36" s="11"/>
      <c r="K36" s="11"/>
      <c r="L36" s="11"/>
      <c r="M36" s="9"/>
      <c r="N36" s="11">
        <f t="shared" si="0"/>
        <v>22.96</v>
      </c>
      <c r="O36" s="11">
        <f t="shared" si="1"/>
        <v>20.89</v>
      </c>
      <c r="P36" s="11">
        <f t="shared" si="2"/>
        <v>1.32</v>
      </c>
      <c r="Q36" s="11">
        <f t="shared" si="3"/>
        <v>2.0700000000000003</v>
      </c>
      <c r="R36" s="11">
        <v>0.12</v>
      </c>
      <c r="S36" s="11">
        <v>0.39</v>
      </c>
      <c r="T36" s="11">
        <v>0.81</v>
      </c>
      <c r="U36" s="11">
        <v>0.15</v>
      </c>
      <c r="V36" s="2" t="s">
        <v>49</v>
      </c>
      <c r="W36" s="1"/>
      <c r="Y36" s="11">
        <v>0.73</v>
      </c>
      <c r="Z36" s="17">
        <f t="shared" si="4"/>
        <v>-8.0000000000000071E-2</v>
      </c>
      <c r="AA36" s="18"/>
      <c r="AB36" s="18">
        <v>1.56</v>
      </c>
    </row>
    <row r="37" spans="1:28">
      <c r="A37" s="9" t="s">
        <v>17</v>
      </c>
      <c r="B37" s="10">
        <v>43</v>
      </c>
      <c r="C37" s="10">
        <v>1531.7</v>
      </c>
      <c r="D37" s="11">
        <v>16.670000000000002</v>
      </c>
      <c r="E37" s="11"/>
      <c r="F37" s="11"/>
      <c r="G37" s="9">
        <v>18.39</v>
      </c>
      <c r="H37" s="12">
        <v>19.98</v>
      </c>
      <c r="I37" s="9"/>
      <c r="J37" s="11"/>
      <c r="K37" s="11"/>
      <c r="L37" s="11"/>
      <c r="M37" s="9"/>
      <c r="N37" s="11">
        <f t="shared" si="0"/>
        <v>21.810000000000002</v>
      </c>
      <c r="O37" s="11">
        <f t="shared" si="1"/>
        <v>19.98</v>
      </c>
      <c r="P37" s="11">
        <f t="shared" si="2"/>
        <v>1.1000000000000001</v>
      </c>
      <c r="Q37" s="11">
        <f t="shared" si="3"/>
        <v>1.83</v>
      </c>
      <c r="R37" s="11">
        <v>0.04</v>
      </c>
      <c r="S37" s="11">
        <v>0</v>
      </c>
      <c r="T37" s="11">
        <v>1.06</v>
      </c>
      <c r="U37" s="11">
        <v>0.03</v>
      </c>
      <c r="V37" s="2" t="s">
        <v>49</v>
      </c>
      <c r="W37" s="1"/>
      <c r="Y37" s="11">
        <v>0.99</v>
      </c>
      <c r="Z37" s="17">
        <f t="shared" si="4"/>
        <v>-7.0000000000000062E-2</v>
      </c>
      <c r="AA37" s="18"/>
      <c r="AB37" s="18">
        <v>1.79</v>
      </c>
    </row>
    <row r="38" spans="1:28">
      <c r="A38" s="9" t="s">
        <v>18</v>
      </c>
      <c r="B38" s="10" t="s">
        <v>19</v>
      </c>
      <c r="C38" s="10">
        <v>3403.2</v>
      </c>
      <c r="D38" s="11">
        <v>17.100000000000001</v>
      </c>
      <c r="E38" s="11">
        <v>0.5</v>
      </c>
      <c r="F38" s="11"/>
      <c r="G38" s="9">
        <v>18.84</v>
      </c>
      <c r="H38" s="9">
        <v>18.84</v>
      </c>
      <c r="I38" s="9">
        <v>0.52</v>
      </c>
      <c r="J38" s="11"/>
      <c r="K38" s="11">
        <v>1.01</v>
      </c>
      <c r="L38" s="11"/>
      <c r="M38" s="9">
        <v>2.35</v>
      </c>
      <c r="N38" s="11">
        <f t="shared" si="0"/>
        <v>21.76</v>
      </c>
      <c r="O38" s="11">
        <f t="shared" si="1"/>
        <v>20.37</v>
      </c>
      <c r="P38" s="11">
        <f t="shared" si="2"/>
        <v>2.17</v>
      </c>
      <c r="Q38" s="11">
        <f t="shared" si="3"/>
        <v>1.3900000000000001</v>
      </c>
      <c r="R38" s="11">
        <v>0.09</v>
      </c>
      <c r="S38" s="11">
        <v>0.27</v>
      </c>
      <c r="T38" s="11">
        <v>1.81</v>
      </c>
      <c r="U38" s="11">
        <v>0.12</v>
      </c>
      <c r="V38" s="2">
        <v>2.94</v>
      </c>
      <c r="W38" s="1"/>
      <c r="Y38" s="11">
        <v>0.94</v>
      </c>
      <c r="Z38" s="16">
        <f t="shared" si="4"/>
        <v>-0.87000000000000011</v>
      </c>
      <c r="AA38" s="18"/>
      <c r="AB38" s="18">
        <v>1.03</v>
      </c>
    </row>
    <row r="39" spans="1:28">
      <c r="A39" s="9" t="s">
        <v>18</v>
      </c>
      <c r="B39" s="10" t="s">
        <v>20</v>
      </c>
      <c r="C39" s="10">
        <v>1810.8</v>
      </c>
      <c r="D39" s="11">
        <v>17.100000000000001</v>
      </c>
      <c r="E39" s="11"/>
      <c r="F39" s="11"/>
      <c r="G39" s="9">
        <v>18.84</v>
      </c>
      <c r="H39" s="9">
        <v>18.84</v>
      </c>
      <c r="I39" s="9"/>
      <c r="J39" s="11"/>
      <c r="K39" s="11">
        <v>0.87</v>
      </c>
      <c r="L39" s="11"/>
      <c r="M39" s="9">
        <v>3.29</v>
      </c>
      <c r="N39" s="11">
        <f t="shared" si="0"/>
        <v>21.380000000000003</v>
      </c>
      <c r="O39" s="11">
        <f t="shared" si="1"/>
        <v>19.71</v>
      </c>
      <c r="P39" s="11">
        <f t="shared" si="2"/>
        <v>2.4700000000000002</v>
      </c>
      <c r="Q39" s="11">
        <f t="shared" si="3"/>
        <v>1.67</v>
      </c>
      <c r="R39" s="11">
        <v>0.1</v>
      </c>
      <c r="S39" s="11">
        <v>0.28999999999999998</v>
      </c>
      <c r="T39" s="11">
        <v>2.08</v>
      </c>
      <c r="U39" s="11">
        <v>0.13</v>
      </c>
      <c r="V39" s="2">
        <v>3.02</v>
      </c>
      <c r="W39" s="1"/>
      <c r="Y39" s="11">
        <v>0.98</v>
      </c>
      <c r="Z39" s="16">
        <f t="shared" si="4"/>
        <v>-1.1000000000000001</v>
      </c>
      <c r="AA39" s="18"/>
      <c r="AB39" s="18">
        <v>1.28</v>
      </c>
    </row>
    <row r="40" spans="1:28">
      <c r="A40" s="9" t="s">
        <v>48</v>
      </c>
      <c r="B40" s="33">
        <v>9</v>
      </c>
      <c r="C40" s="10">
        <v>5354</v>
      </c>
      <c r="D40" s="11">
        <v>17.100000000000001</v>
      </c>
      <c r="E40" s="11"/>
      <c r="F40" s="11">
        <f>1180/C40</f>
        <v>0.22039596563317146</v>
      </c>
      <c r="G40" s="9">
        <v>18.84</v>
      </c>
      <c r="H40" s="9">
        <v>18.84</v>
      </c>
      <c r="I40" s="9">
        <v>0.45</v>
      </c>
      <c r="J40" s="11"/>
      <c r="K40" s="11">
        <v>1.5</v>
      </c>
      <c r="L40" s="11"/>
      <c r="M40" s="9">
        <v>4.63</v>
      </c>
      <c r="N40" s="11">
        <f t="shared" si="0"/>
        <v>23.11</v>
      </c>
      <c r="O40" s="11">
        <v>20.34</v>
      </c>
      <c r="P40" s="11">
        <f t="shared" si="2"/>
        <v>1.51</v>
      </c>
      <c r="Q40" s="11">
        <f t="shared" si="3"/>
        <v>2.77</v>
      </c>
      <c r="R40" s="11">
        <v>0.22</v>
      </c>
      <c r="S40" s="11">
        <v>0.74</v>
      </c>
      <c r="T40" s="11">
        <v>0.55000000000000004</v>
      </c>
      <c r="U40" s="11">
        <v>0.19</v>
      </c>
      <c r="V40" s="2">
        <v>2.86</v>
      </c>
      <c r="W40" s="1"/>
      <c r="Y40" s="11">
        <v>0.49</v>
      </c>
      <c r="Z40" s="17">
        <f t="shared" si="4"/>
        <v>-6.0000000000000053E-2</v>
      </c>
      <c r="AA40" s="18"/>
      <c r="AB40" s="18">
        <v>1.81</v>
      </c>
    </row>
    <row r="41" spans="1:28">
      <c r="A41" s="9" t="s">
        <v>54</v>
      </c>
      <c r="B41" s="34"/>
      <c r="C41" s="10"/>
      <c r="D41" s="11"/>
      <c r="E41" s="11"/>
      <c r="F41" s="11"/>
      <c r="G41" s="9"/>
      <c r="H41" s="9"/>
      <c r="I41" s="9"/>
      <c r="J41" s="11"/>
      <c r="K41" s="11"/>
      <c r="L41" s="11"/>
      <c r="M41" s="9"/>
      <c r="N41" s="11">
        <f t="shared" si="0"/>
        <v>23.63</v>
      </c>
      <c r="O41" s="11">
        <v>20.86</v>
      </c>
      <c r="P41" s="11">
        <f t="shared" si="2"/>
        <v>1.51</v>
      </c>
      <c r="Q41" s="11">
        <f t="shared" si="3"/>
        <v>2.77</v>
      </c>
      <c r="R41" s="11">
        <v>0.22</v>
      </c>
      <c r="S41" s="11">
        <v>0.74</v>
      </c>
      <c r="T41" s="11">
        <v>0.55000000000000004</v>
      </c>
      <c r="U41" s="11">
        <v>0.19</v>
      </c>
      <c r="V41" s="2">
        <v>2.86</v>
      </c>
      <c r="W41" s="1"/>
      <c r="Y41" s="11">
        <v>0.49</v>
      </c>
      <c r="Z41" s="17">
        <f t="shared" si="4"/>
        <v>-6.0000000000000053E-2</v>
      </c>
      <c r="AA41" s="18"/>
      <c r="AB41" s="18">
        <v>1.81</v>
      </c>
    </row>
    <row r="42" spans="1:28">
      <c r="A42" s="9" t="s">
        <v>21</v>
      </c>
      <c r="B42" s="10">
        <v>11</v>
      </c>
      <c r="C42" s="10">
        <v>2781.2</v>
      </c>
      <c r="D42" s="11">
        <v>17.100000000000001</v>
      </c>
      <c r="E42" s="11"/>
      <c r="F42" s="11"/>
      <c r="G42" s="9">
        <v>18.84</v>
      </c>
      <c r="H42" s="12">
        <v>20.89</v>
      </c>
      <c r="I42" s="9"/>
      <c r="J42" s="11"/>
      <c r="K42" s="11"/>
      <c r="L42" s="11"/>
      <c r="M42" s="9"/>
      <c r="N42" s="11">
        <f t="shared" si="0"/>
        <v>22.29</v>
      </c>
      <c r="O42" s="11">
        <v>20.04</v>
      </c>
      <c r="P42" s="11">
        <f t="shared" si="2"/>
        <v>1.42</v>
      </c>
      <c r="Q42" s="11">
        <f t="shared" si="3"/>
        <v>2.25</v>
      </c>
      <c r="R42" s="11">
        <v>0.14000000000000001</v>
      </c>
      <c r="S42" s="11">
        <v>0.46</v>
      </c>
      <c r="T42" s="11">
        <v>0.82</v>
      </c>
      <c r="U42" s="11">
        <v>0.17</v>
      </c>
      <c r="V42" s="2">
        <v>3</v>
      </c>
      <c r="W42" s="1"/>
      <c r="Y42" s="11">
        <v>0.74</v>
      </c>
      <c r="Z42" s="17">
        <f t="shared" si="4"/>
        <v>-7.999999999999996E-2</v>
      </c>
      <c r="AA42" s="18"/>
      <c r="AB42" s="18">
        <v>1.65</v>
      </c>
    </row>
    <row r="43" spans="1:28">
      <c r="A43" s="31" t="s">
        <v>21</v>
      </c>
      <c r="B43" s="33" t="s">
        <v>22</v>
      </c>
      <c r="C43" s="10">
        <v>2711.4</v>
      </c>
      <c r="D43" s="11">
        <v>17.100000000000001</v>
      </c>
      <c r="E43" s="11"/>
      <c r="F43" s="11"/>
      <c r="G43" s="9">
        <v>18.84</v>
      </c>
      <c r="H43" s="12">
        <v>20.89</v>
      </c>
      <c r="I43" s="9"/>
      <c r="J43" s="11"/>
      <c r="K43" s="11"/>
      <c r="L43" s="11"/>
      <c r="M43" s="9"/>
      <c r="N43" s="11">
        <f t="shared" si="0"/>
        <v>24.700000000000003</v>
      </c>
      <c r="O43" s="11">
        <v>22.42</v>
      </c>
      <c r="P43" s="11">
        <f t="shared" si="2"/>
        <v>1.4900000000000002</v>
      </c>
      <c r="Q43" s="11">
        <f t="shared" si="3"/>
        <v>2.2800000000000002</v>
      </c>
      <c r="R43" s="11">
        <v>0.13</v>
      </c>
      <c r="S43" s="11">
        <v>0.45</v>
      </c>
      <c r="T43" s="11">
        <v>0.91</v>
      </c>
      <c r="U43" s="11">
        <v>0.17</v>
      </c>
      <c r="V43" s="2">
        <v>3.26</v>
      </c>
      <c r="W43" s="1"/>
      <c r="Y43" s="11">
        <v>0.82</v>
      </c>
      <c r="Z43" s="17">
        <f t="shared" si="4"/>
        <v>-9.000000000000008E-2</v>
      </c>
      <c r="AA43" s="18" t="s">
        <v>53</v>
      </c>
      <c r="AB43" s="19">
        <v>1.7</v>
      </c>
    </row>
    <row r="44" spans="1:28">
      <c r="A44" s="32"/>
      <c r="B44" s="34"/>
      <c r="C44" s="10"/>
      <c r="D44" s="11"/>
      <c r="E44" s="11"/>
      <c r="F44" s="11"/>
      <c r="G44" s="9"/>
      <c r="H44" s="12"/>
      <c r="I44" s="9"/>
      <c r="J44" s="11"/>
      <c r="K44" s="11"/>
      <c r="L44" s="11"/>
      <c r="M44" s="9"/>
      <c r="N44" s="11">
        <f t="shared" si="0"/>
        <v>22.32</v>
      </c>
      <c r="O44" s="11">
        <v>20.04</v>
      </c>
      <c r="P44" s="11"/>
      <c r="Q44" s="11">
        <f t="shared" si="3"/>
        <v>2.2800000000000002</v>
      </c>
      <c r="R44" s="11">
        <v>0.13</v>
      </c>
      <c r="S44" s="11">
        <v>0.45</v>
      </c>
      <c r="T44" s="11"/>
      <c r="U44" s="11"/>
      <c r="V44" s="2"/>
      <c r="W44" s="1"/>
      <c r="Y44" s="11">
        <v>0.82</v>
      </c>
      <c r="Z44" s="17"/>
      <c r="AA44" s="20" t="s">
        <v>55</v>
      </c>
      <c r="AB44" s="19">
        <v>1.7</v>
      </c>
    </row>
    <row r="45" spans="1:28">
      <c r="A45" s="9" t="s">
        <v>21</v>
      </c>
      <c r="B45" s="10">
        <v>12</v>
      </c>
      <c r="C45" s="10">
        <v>3794.5</v>
      </c>
      <c r="D45" s="11">
        <v>17.100000000000001</v>
      </c>
      <c r="E45" s="11"/>
      <c r="F45" s="11"/>
      <c r="G45" s="9">
        <v>18.84</v>
      </c>
      <c r="H45" s="9">
        <v>18.84</v>
      </c>
      <c r="I45" s="9"/>
      <c r="J45" s="11"/>
      <c r="K45" s="11">
        <v>1.1599999999999999</v>
      </c>
      <c r="L45" s="11"/>
      <c r="M45" s="9">
        <v>5.0599999999999996</v>
      </c>
      <c r="N45" s="11">
        <f t="shared" si="0"/>
        <v>22.6</v>
      </c>
      <c r="O45" s="11">
        <f t="shared" si="1"/>
        <v>20</v>
      </c>
      <c r="P45" s="11">
        <f t="shared" si="2"/>
        <v>1.59</v>
      </c>
      <c r="Q45" s="11">
        <f t="shared" si="3"/>
        <v>2.6</v>
      </c>
      <c r="R45" s="11">
        <v>0.15</v>
      </c>
      <c r="S45" s="11">
        <v>0.52</v>
      </c>
      <c r="T45" s="11">
        <v>0.92</v>
      </c>
      <c r="U45" s="11">
        <v>0.2</v>
      </c>
      <c r="V45" s="2">
        <v>3.83</v>
      </c>
      <c r="W45" s="1"/>
      <c r="Y45" s="11">
        <v>0.82</v>
      </c>
      <c r="Z45" s="17">
        <f t="shared" si="4"/>
        <v>-0.10000000000000009</v>
      </c>
      <c r="AA45" s="18"/>
      <c r="AB45" s="18">
        <v>1.93</v>
      </c>
    </row>
    <row r="46" spans="1:28">
      <c r="A46" s="9" t="s">
        <v>21</v>
      </c>
      <c r="B46" s="10">
        <v>15</v>
      </c>
      <c r="C46" s="10">
        <v>4066.6</v>
      </c>
      <c r="D46" s="11">
        <v>17.100000000000001</v>
      </c>
      <c r="E46" s="11"/>
      <c r="F46" s="11">
        <f>1180/C46</f>
        <v>0.29016869129002115</v>
      </c>
      <c r="G46" s="9">
        <v>18.84</v>
      </c>
      <c r="H46" s="9">
        <v>18.84</v>
      </c>
      <c r="I46" s="11">
        <v>0.3</v>
      </c>
      <c r="J46" s="11">
        <v>0.3</v>
      </c>
      <c r="K46" s="11">
        <v>1.03</v>
      </c>
      <c r="L46" s="11"/>
      <c r="M46" s="9">
        <v>4.13</v>
      </c>
      <c r="N46" s="11">
        <f t="shared" si="0"/>
        <v>22.610000000000003</v>
      </c>
      <c r="O46" s="11">
        <f t="shared" si="1"/>
        <v>20.470000000000002</v>
      </c>
      <c r="P46" s="11">
        <f t="shared" si="2"/>
        <v>2.1800000000000002</v>
      </c>
      <c r="Q46" s="11">
        <f t="shared" si="3"/>
        <v>2.14</v>
      </c>
      <c r="R46" s="11">
        <v>0.13</v>
      </c>
      <c r="S46" s="11">
        <v>0.43</v>
      </c>
      <c r="T46" s="11">
        <v>1.62</v>
      </c>
      <c r="U46" s="11">
        <v>0.19</v>
      </c>
      <c r="V46" s="2">
        <v>3.27</v>
      </c>
      <c r="W46" s="2">
        <v>30</v>
      </c>
      <c r="X46" t="s">
        <v>38</v>
      </c>
      <c r="Y46" s="11">
        <v>0.79</v>
      </c>
      <c r="Z46" s="17">
        <f t="shared" si="4"/>
        <v>-0.83000000000000007</v>
      </c>
      <c r="AA46" s="18"/>
      <c r="AB46" s="18">
        <v>1.58</v>
      </c>
    </row>
    <row r="47" spans="1:28">
      <c r="A47" s="9" t="s">
        <v>23</v>
      </c>
      <c r="B47" s="10">
        <v>11</v>
      </c>
      <c r="C47" s="10">
        <v>2453.1999999999998</v>
      </c>
      <c r="D47" s="11">
        <v>17.100000000000001</v>
      </c>
      <c r="E47" s="11"/>
      <c r="F47" s="11"/>
      <c r="G47" s="9">
        <v>18.84</v>
      </c>
      <c r="H47" s="9">
        <v>18.84</v>
      </c>
      <c r="I47" s="9"/>
      <c r="J47" s="11"/>
      <c r="K47" s="11">
        <v>1.84</v>
      </c>
      <c r="L47" s="11">
        <v>6.62</v>
      </c>
      <c r="M47" s="9">
        <v>3.96</v>
      </c>
      <c r="N47" s="11">
        <f t="shared" si="0"/>
        <v>30.32</v>
      </c>
      <c r="O47" s="11">
        <f t="shared" si="1"/>
        <v>27.3</v>
      </c>
      <c r="P47" s="11">
        <f t="shared" si="2"/>
        <v>3.85</v>
      </c>
      <c r="Q47" s="11">
        <f t="shared" si="3"/>
        <v>3.02</v>
      </c>
      <c r="R47" s="11">
        <v>0.14000000000000001</v>
      </c>
      <c r="S47" s="11">
        <v>0.42</v>
      </c>
      <c r="T47" s="11">
        <v>3.29</v>
      </c>
      <c r="U47" s="11">
        <v>0.18</v>
      </c>
      <c r="V47" s="2">
        <v>3.6</v>
      </c>
      <c r="W47" s="1"/>
      <c r="Y47" s="11">
        <v>1.6</v>
      </c>
      <c r="Z47" s="16">
        <f t="shared" si="4"/>
        <v>-1.69</v>
      </c>
      <c r="AA47" s="18"/>
      <c r="AB47" s="18">
        <v>2.46</v>
      </c>
    </row>
    <row r="48" spans="1:28">
      <c r="A48" s="9" t="s">
        <v>23</v>
      </c>
      <c r="B48" s="10">
        <v>14</v>
      </c>
      <c r="C48" s="10">
        <v>2812.2</v>
      </c>
      <c r="D48" s="11">
        <v>17.100000000000001</v>
      </c>
      <c r="E48" s="11">
        <v>0.23</v>
      </c>
      <c r="F48" s="11"/>
      <c r="G48" s="9">
        <v>18.84</v>
      </c>
      <c r="H48" s="12">
        <v>20.89</v>
      </c>
      <c r="I48" s="9"/>
      <c r="J48" s="11"/>
      <c r="K48" s="11"/>
      <c r="L48" s="11"/>
      <c r="M48" s="9"/>
      <c r="N48" s="11">
        <f t="shared" si="0"/>
        <v>23.45</v>
      </c>
      <c r="O48" s="11">
        <f t="shared" si="1"/>
        <v>20.89</v>
      </c>
      <c r="P48" s="11">
        <f t="shared" si="2"/>
        <v>5.91</v>
      </c>
      <c r="Q48" s="11">
        <f t="shared" si="3"/>
        <v>2.56</v>
      </c>
      <c r="R48" s="11">
        <v>0.18</v>
      </c>
      <c r="S48" s="11">
        <v>0.51</v>
      </c>
      <c r="T48" s="11">
        <v>5.22</v>
      </c>
      <c r="U48" s="11">
        <v>0.22</v>
      </c>
      <c r="V48" s="2" t="s">
        <v>49</v>
      </c>
      <c r="W48" s="1"/>
      <c r="Y48" s="11">
        <v>1.54</v>
      </c>
      <c r="Z48" s="16">
        <f t="shared" si="4"/>
        <v>-3.6799999999999997</v>
      </c>
      <c r="AA48" s="18"/>
      <c r="AB48" s="18">
        <v>1.87</v>
      </c>
    </row>
    <row r="49" spans="1:28">
      <c r="A49" s="9" t="s">
        <v>24</v>
      </c>
      <c r="B49" s="10">
        <v>32</v>
      </c>
      <c r="C49" s="10">
        <v>2715.4</v>
      </c>
      <c r="D49" s="11">
        <v>17.100000000000001</v>
      </c>
      <c r="E49" s="11"/>
      <c r="F49" s="11"/>
      <c r="G49" s="9">
        <v>18.84</v>
      </c>
      <c r="H49" s="9">
        <v>18.84</v>
      </c>
      <c r="I49" s="9"/>
      <c r="J49" s="11"/>
      <c r="K49" s="11">
        <v>1.53</v>
      </c>
      <c r="L49" s="11"/>
      <c r="M49" s="9">
        <v>4.63</v>
      </c>
      <c r="N49" s="11">
        <f t="shared" si="0"/>
        <v>22.73</v>
      </c>
      <c r="O49" s="11">
        <f t="shared" si="1"/>
        <v>20.37</v>
      </c>
      <c r="P49" s="11">
        <f t="shared" si="2"/>
        <v>1.3199999999999998</v>
      </c>
      <c r="Q49" s="11">
        <f t="shared" si="3"/>
        <v>2.36</v>
      </c>
      <c r="R49" s="11">
        <v>0.15</v>
      </c>
      <c r="S49" s="11">
        <v>0.42</v>
      </c>
      <c r="T49" s="11">
        <v>0.75</v>
      </c>
      <c r="U49" s="11">
        <v>0.19</v>
      </c>
      <c r="V49" s="2">
        <v>2.61</v>
      </c>
      <c r="W49" s="2">
        <v>150</v>
      </c>
      <c r="X49" t="s">
        <v>38</v>
      </c>
      <c r="Y49" s="11">
        <v>0.52</v>
      </c>
      <c r="Z49" s="17">
        <f t="shared" si="4"/>
        <v>-0.22999999999999998</v>
      </c>
      <c r="AA49" s="18"/>
      <c r="AB49" s="18">
        <v>1.79</v>
      </c>
    </row>
    <row r="50" spans="1:28">
      <c r="A50" s="9" t="s">
        <v>24</v>
      </c>
      <c r="B50" s="33">
        <v>34</v>
      </c>
      <c r="C50" s="10">
        <v>1820</v>
      </c>
      <c r="D50" s="11">
        <v>17.100000000000001</v>
      </c>
      <c r="E50" s="11"/>
      <c r="F50" s="11"/>
      <c r="G50" s="9">
        <v>18.84</v>
      </c>
      <c r="H50" s="9">
        <v>18.84</v>
      </c>
      <c r="I50" s="9"/>
      <c r="J50" s="11"/>
      <c r="K50" s="11">
        <v>5.98</v>
      </c>
      <c r="L50" s="11"/>
      <c r="M50" s="9">
        <v>3.18</v>
      </c>
      <c r="N50" s="11">
        <f t="shared" si="0"/>
        <v>26.47</v>
      </c>
      <c r="O50" s="11">
        <f t="shared" si="1"/>
        <v>24.82</v>
      </c>
      <c r="P50" s="11">
        <f t="shared" si="2"/>
        <v>2.61</v>
      </c>
      <c r="Q50" s="11">
        <f t="shared" si="3"/>
        <v>1.65</v>
      </c>
      <c r="R50" s="11">
        <v>0.12</v>
      </c>
      <c r="S50" s="11">
        <v>0.34</v>
      </c>
      <c r="T50" s="11">
        <v>2.15</v>
      </c>
      <c r="U50" s="11">
        <v>0.15</v>
      </c>
      <c r="V50" s="2">
        <v>3.44</v>
      </c>
      <c r="W50" s="1"/>
      <c r="Y50" s="11">
        <v>0.97</v>
      </c>
      <c r="Z50" s="16">
        <f t="shared" si="4"/>
        <v>-1.18</v>
      </c>
      <c r="AA50" s="18"/>
      <c r="AB50" s="18">
        <v>1.19</v>
      </c>
    </row>
    <row r="51" spans="1:28" ht="30" customHeight="1">
      <c r="A51" s="7" t="s">
        <v>44</v>
      </c>
      <c r="B51" s="34"/>
      <c r="C51" s="10"/>
      <c r="D51" s="11"/>
      <c r="E51" s="11"/>
      <c r="F51" s="11"/>
      <c r="G51" s="9">
        <v>18.84</v>
      </c>
      <c r="H51" s="11">
        <v>16.399999999999999</v>
      </c>
      <c r="I51" s="9"/>
      <c r="J51" s="11"/>
      <c r="K51" s="11">
        <v>5.98</v>
      </c>
      <c r="L51" s="11"/>
      <c r="M51" s="9">
        <v>3.18</v>
      </c>
      <c r="N51" s="11">
        <f t="shared" ref="N51:N54" si="5">O51+Q51</f>
        <v>24.029999999999998</v>
      </c>
      <c r="O51" s="11">
        <f t="shared" si="1"/>
        <v>22.38</v>
      </c>
      <c r="P51" s="11">
        <f t="shared" si="2"/>
        <v>2.61</v>
      </c>
      <c r="Q51" s="11">
        <f t="shared" ref="Q51:Q54" si="6">R51+S51+AB51</f>
        <v>1.65</v>
      </c>
      <c r="R51" s="11">
        <v>0.12</v>
      </c>
      <c r="S51" s="11">
        <v>0.34</v>
      </c>
      <c r="T51" s="11">
        <v>2.15</v>
      </c>
      <c r="U51" s="11">
        <v>0.15</v>
      </c>
      <c r="V51" s="2">
        <v>3.44</v>
      </c>
      <c r="W51" s="1"/>
      <c r="Y51" s="11">
        <v>0.97</v>
      </c>
      <c r="Z51" s="16">
        <f t="shared" si="4"/>
        <v>-1.18</v>
      </c>
      <c r="AA51" s="18"/>
      <c r="AB51" s="18">
        <v>1.19</v>
      </c>
    </row>
    <row r="52" spans="1:28">
      <c r="A52" s="9" t="s">
        <v>25</v>
      </c>
      <c r="B52" s="10">
        <v>11</v>
      </c>
      <c r="C52" s="10">
        <v>1553</v>
      </c>
      <c r="D52" s="11">
        <v>17.100000000000001</v>
      </c>
      <c r="E52" s="11"/>
      <c r="F52" s="11"/>
      <c r="G52" s="9">
        <v>18.84</v>
      </c>
      <c r="H52" s="9">
        <v>16.239999999999998</v>
      </c>
      <c r="I52" s="9"/>
      <c r="J52" s="11"/>
      <c r="K52" s="11">
        <v>2.33</v>
      </c>
      <c r="L52" s="11"/>
      <c r="M52" s="9">
        <v>4.03</v>
      </c>
      <c r="N52" s="11">
        <f t="shared" si="5"/>
        <v>20.7</v>
      </c>
      <c r="O52" s="11">
        <f t="shared" si="1"/>
        <v>18.57</v>
      </c>
      <c r="P52" s="11">
        <f t="shared" ref="P52:P54" si="7">R52+S52+T52</f>
        <v>2.2000000000000002</v>
      </c>
      <c r="Q52" s="11">
        <f t="shared" si="6"/>
        <v>2.13</v>
      </c>
      <c r="R52" s="11">
        <v>0.12</v>
      </c>
      <c r="S52" s="11">
        <v>0.36</v>
      </c>
      <c r="T52" s="11">
        <v>1.72</v>
      </c>
      <c r="U52" s="11">
        <v>0.16</v>
      </c>
      <c r="V52" s="2">
        <v>2.35</v>
      </c>
      <c r="W52" s="2">
        <v>50</v>
      </c>
      <c r="X52" t="s">
        <v>38</v>
      </c>
      <c r="Y52" s="11">
        <v>0.59</v>
      </c>
      <c r="Z52" s="17">
        <f t="shared" si="4"/>
        <v>-1.1299999999999999</v>
      </c>
      <c r="AA52" s="18"/>
      <c r="AB52" s="18">
        <v>1.65</v>
      </c>
    </row>
    <row r="53" spans="1:28">
      <c r="A53" s="9" t="s">
        <v>26</v>
      </c>
      <c r="B53" s="10">
        <v>4</v>
      </c>
      <c r="C53" s="10">
        <v>3009</v>
      </c>
      <c r="D53" s="11">
        <v>17.100000000000001</v>
      </c>
      <c r="E53" s="11"/>
      <c r="F53" s="11"/>
      <c r="G53" s="9"/>
      <c r="H53" s="11">
        <v>17.100000000000001</v>
      </c>
      <c r="I53" s="9"/>
      <c r="J53" s="11"/>
      <c r="K53" s="11">
        <v>0.72</v>
      </c>
      <c r="L53" s="11"/>
      <c r="M53" s="9">
        <v>3.27</v>
      </c>
      <c r="N53" s="11">
        <f t="shared" si="5"/>
        <v>30.52</v>
      </c>
      <c r="O53" s="11">
        <v>28.84</v>
      </c>
      <c r="P53" s="11">
        <f t="shared" si="7"/>
        <v>1.24</v>
      </c>
      <c r="Q53" s="11">
        <f t="shared" si="6"/>
        <v>1.6800000000000002</v>
      </c>
      <c r="R53" s="11">
        <v>7.0000000000000007E-2</v>
      </c>
      <c r="S53" s="11">
        <v>0.34</v>
      </c>
      <c r="T53" s="11">
        <v>0.83</v>
      </c>
      <c r="U53" s="11">
        <v>0.13</v>
      </c>
      <c r="V53" s="2" t="s">
        <v>49</v>
      </c>
      <c r="W53" s="2">
        <v>50</v>
      </c>
      <c r="X53" t="s">
        <v>38</v>
      </c>
      <c r="Y53" s="11">
        <v>0.76</v>
      </c>
      <c r="Z53" s="17">
        <f t="shared" si="4"/>
        <v>-6.9999999999999951E-2</v>
      </c>
      <c r="AA53" s="18"/>
      <c r="AB53" s="18">
        <v>1.27</v>
      </c>
    </row>
    <row r="54" spans="1:28">
      <c r="A54" s="9" t="s">
        <v>27</v>
      </c>
      <c r="B54" s="10">
        <v>4</v>
      </c>
      <c r="C54" s="10">
        <v>2622.6</v>
      </c>
      <c r="D54" s="11">
        <v>17.100000000000001</v>
      </c>
      <c r="E54" s="11"/>
      <c r="F54" s="11"/>
      <c r="G54" s="9"/>
      <c r="H54" s="11">
        <v>17.100000000000001</v>
      </c>
      <c r="I54" s="9"/>
      <c r="J54" s="11"/>
      <c r="K54" s="11">
        <v>2.9</v>
      </c>
      <c r="L54" s="11"/>
      <c r="M54" s="9">
        <v>4.83</v>
      </c>
      <c r="N54" s="11">
        <f t="shared" si="5"/>
        <v>26.75</v>
      </c>
      <c r="O54" s="11">
        <v>23.94</v>
      </c>
      <c r="P54" s="11">
        <f t="shared" si="7"/>
        <v>1.21</v>
      </c>
      <c r="Q54" s="11">
        <f t="shared" si="6"/>
        <v>2.8099999999999996</v>
      </c>
      <c r="R54" s="11">
        <v>0.11</v>
      </c>
      <c r="S54" s="11">
        <v>0.59</v>
      </c>
      <c r="T54" s="11">
        <v>0.51</v>
      </c>
      <c r="U54" s="11">
        <v>0.23</v>
      </c>
      <c r="V54" s="2" t="s">
        <v>49</v>
      </c>
      <c r="W54" s="1"/>
      <c r="Y54" s="11">
        <v>0.46</v>
      </c>
      <c r="Z54" s="17">
        <f t="shared" ref="Z54" si="8">Y54-T54</f>
        <v>-4.9999999999999989E-2</v>
      </c>
      <c r="AA54" s="18"/>
      <c r="AB54" s="18">
        <v>2.11</v>
      </c>
    </row>
    <row r="55" spans="1:28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8">
      <c r="A56" s="30" t="s">
        <v>50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8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</sheetData>
  <mergeCells count="8">
    <mergeCell ref="D2:F2"/>
    <mergeCell ref="G2:O2"/>
    <mergeCell ref="A1:W1"/>
    <mergeCell ref="A56:U56"/>
    <mergeCell ref="A43:A44"/>
    <mergeCell ref="B43:B44"/>
    <mergeCell ref="B40:B41"/>
    <mergeCell ref="B50:B51"/>
  </mergeCells>
  <pageMargins left="0.39370078740157483" right="0.19685039370078741" top="0.15748031496062992" bottom="0.15748031496062992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2017-10-24T07:50:31Z</dcterms:modified>
</cp:coreProperties>
</file>